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 Tam\Documents\1 units\"/>
    </mc:Choice>
  </mc:AlternateContent>
  <bookViews>
    <workbookView xWindow="0" yWindow="0" windowWidth="19200" windowHeight="9340"/>
  </bookViews>
  <sheets>
    <sheet name="Unit 1" sheetId="1" r:id="rId1"/>
    <sheet name="Unit 2" sheetId="2" r:id="rId2"/>
    <sheet name="Unit 3" sheetId="11" r:id="rId3"/>
    <sheet name="Unit 4" sheetId="4" r:id="rId4"/>
    <sheet name="Unit 5" sheetId="5" r:id="rId5"/>
    <sheet name="Unit 6" sheetId="6" r:id="rId6"/>
    <sheet name="Unit 7" sheetId="12" r:id="rId7"/>
    <sheet name="Unit 8" sheetId="14" r:id="rId8"/>
    <sheet name="Unit 9" sheetId="15" r:id="rId9"/>
    <sheet name="Unit 10" sheetId="16" r:id="rId10"/>
  </sheets>
  <definedNames>
    <definedName name="_xlnm._FilterDatabase" localSheetId="0" hidden="1">'Unit 1'!$A$3:$C$59</definedName>
    <definedName name="_xlnm._FilterDatabase" localSheetId="1" hidden="1">'Unit 2'!$A$3:$C$57</definedName>
    <definedName name="_xlnm._FilterDatabase" localSheetId="2" hidden="1">'Unit 3'!$A$3:$C$57</definedName>
    <definedName name="_xlnm._FilterDatabase" localSheetId="3" hidden="1">'Unit 4'!$A$3:$C$57</definedName>
    <definedName name="_xlnm._FilterDatabase" localSheetId="4" hidden="1">'Unit 5'!$A$3:$C$57</definedName>
    <definedName name="_xlnm._FilterDatabase" localSheetId="5" hidden="1">'Unit 6'!$A$3:$C$55</definedName>
  </definedNames>
  <calcPr calcId="152511"/>
</workbook>
</file>

<file path=xl/calcChain.xml><?xml version="1.0" encoding="utf-8"?>
<calcChain xmlns="http://schemas.openxmlformats.org/spreadsheetml/2006/main">
  <c r="C5" i="12" l="1"/>
  <c r="C4" i="4"/>
  <c r="C4" i="1"/>
  <c r="C18" i="1" l="1"/>
  <c r="C17" i="1"/>
  <c r="C15" i="1"/>
  <c r="C14" i="1"/>
  <c r="C13" i="1"/>
  <c r="C11" i="1"/>
  <c r="C10" i="1"/>
  <c r="C7" i="1"/>
  <c r="C6" i="1"/>
  <c r="C5" i="1"/>
  <c r="C13" i="2"/>
  <c r="C12" i="2"/>
  <c r="C11" i="2"/>
  <c r="C10" i="2"/>
  <c r="C9" i="2"/>
  <c r="C8" i="2"/>
  <c r="C7" i="2"/>
  <c r="C6" i="2"/>
  <c r="D1" i="2" s="1"/>
  <c r="C5" i="2"/>
  <c r="C4" i="2"/>
  <c r="C13" i="11"/>
  <c r="C12" i="11"/>
  <c r="C11" i="11"/>
  <c r="C10" i="11"/>
  <c r="C9" i="11"/>
  <c r="C8" i="11"/>
  <c r="C7" i="11"/>
  <c r="C6" i="11"/>
  <c r="D1" i="11" s="1"/>
  <c r="C5" i="11"/>
  <c r="C4" i="11"/>
  <c r="C14" i="4"/>
  <c r="C13" i="4"/>
  <c r="C11" i="4"/>
  <c r="C10" i="4"/>
  <c r="C9" i="4"/>
  <c r="C8" i="4"/>
  <c r="C7" i="4"/>
  <c r="C6" i="4"/>
  <c r="C5" i="4"/>
  <c r="D1" i="4"/>
  <c r="C10" i="6"/>
  <c r="C9" i="6"/>
  <c r="C8" i="6"/>
  <c r="C7" i="6"/>
  <c r="C6" i="6"/>
  <c r="C5" i="6"/>
  <c r="C4" i="6"/>
  <c r="D1" i="6" s="1"/>
  <c r="C10" i="12"/>
  <c r="C9" i="12"/>
  <c r="C8" i="12"/>
  <c r="C7" i="12"/>
  <c r="C6" i="12"/>
  <c r="C4" i="12"/>
  <c r="D1" i="12" s="1"/>
  <c r="C22" i="16"/>
  <c r="D1" i="16" s="1"/>
  <c r="C1" i="16"/>
  <c r="D1" i="15"/>
  <c r="C1" i="15"/>
  <c r="D1" i="14"/>
  <c r="C1" i="14"/>
  <c r="C1" i="12"/>
  <c r="C1" i="6"/>
  <c r="D1" i="5"/>
  <c r="C1" i="5"/>
  <c r="C1" i="4"/>
  <c r="C1" i="11"/>
  <c r="C1" i="2"/>
  <c r="C1" i="1"/>
  <c r="F60" i="1" l="1"/>
  <c r="F58" i="2" s="1"/>
  <c r="F58" i="11" s="1"/>
  <c r="F58" i="4" s="1"/>
  <c r="F58" i="5" s="1"/>
  <c r="F56" i="6" s="1"/>
  <c r="F58" i="12" s="1"/>
  <c r="F58" i="14" s="1"/>
  <c r="F58" i="15" s="1"/>
  <c r="F58" i="16" s="1"/>
  <c r="D1" i="1" l="1"/>
</calcChain>
</file>

<file path=xl/sharedStrings.xml><?xml version="1.0" encoding="utf-8"?>
<sst xmlns="http://schemas.openxmlformats.org/spreadsheetml/2006/main" count="271" uniqueCount="203">
  <si>
    <t>✓</t>
  </si>
  <si>
    <t>Frequency Rank</t>
  </si>
  <si>
    <t>Words list</t>
  </si>
  <si>
    <t>Phrases</t>
  </si>
  <si>
    <t>Learner's Notes</t>
  </si>
  <si>
    <t>economy</t>
  </si>
  <si>
    <t>At a travel agency</t>
  </si>
  <si>
    <t>na</t>
  </si>
  <si>
    <t>You may proceed to the check-in counter.</t>
  </si>
  <si>
    <t>At the airport</t>
  </si>
  <si>
    <t>On the airplane</t>
  </si>
  <si>
    <t>At a hotel</t>
  </si>
  <si>
    <t>I will have it ready</t>
  </si>
  <si>
    <t>head</t>
  </si>
  <si>
    <t>downtown</t>
  </si>
  <si>
    <t>grand</t>
  </si>
  <si>
    <t>highway</t>
  </si>
  <si>
    <t>toll</t>
  </si>
  <si>
    <t>rush</t>
  </si>
  <si>
    <t>rate</t>
  </si>
  <si>
    <t>automatic</t>
  </si>
  <si>
    <t>own</t>
  </si>
  <si>
    <t>straight</t>
  </si>
  <si>
    <t>outside</t>
  </si>
  <si>
    <t>Taking a taxi</t>
  </si>
  <si>
    <t>Asking for direction</t>
  </si>
  <si>
    <t>At a train station</t>
  </si>
  <si>
    <t>uptown</t>
  </si>
  <si>
    <t>board</t>
  </si>
  <si>
    <t>round</t>
  </si>
  <si>
    <t>London skyline</t>
  </si>
  <si>
    <t>uncomfortable</t>
  </si>
  <si>
    <t>Travel &amp; transportation related words</t>
  </si>
  <si>
    <t>Place related words</t>
  </si>
  <si>
    <t>agent</t>
  </si>
  <si>
    <t>nearly</t>
  </si>
  <si>
    <t>nonetheless</t>
  </si>
  <si>
    <t>permit</t>
  </si>
  <si>
    <t>rebuild</t>
  </si>
  <si>
    <t>sight</t>
  </si>
  <si>
    <t>immigration</t>
  </si>
  <si>
    <t>museum</t>
  </si>
  <si>
    <t>tourism</t>
  </si>
  <si>
    <t>tourist</t>
  </si>
  <si>
    <t>depart</t>
  </si>
  <si>
    <t>departure</t>
  </si>
  <si>
    <t>expedition</t>
  </si>
  <si>
    <t>transit</t>
  </si>
  <si>
    <t>cab</t>
  </si>
  <si>
    <t>helicopter</t>
  </si>
  <si>
    <t>railroad</t>
  </si>
  <si>
    <t>transport</t>
  </si>
  <si>
    <t>transportation</t>
  </si>
  <si>
    <t>tunnel</t>
  </si>
  <si>
    <t>aircraft</t>
  </si>
  <si>
    <t>rail</t>
  </si>
  <si>
    <t>ship</t>
  </si>
  <si>
    <t>shuttle</t>
  </si>
  <si>
    <t>van</t>
  </si>
  <si>
    <t>custom</t>
  </si>
  <si>
    <t>urban</t>
  </si>
  <si>
    <t>trail</t>
  </si>
  <si>
    <t>terrain</t>
  </si>
  <si>
    <t>wagon</t>
  </si>
  <si>
    <t>cruise</t>
  </si>
  <si>
    <t>distance</t>
  </si>
  <si>
    <t>distant</t>
  </si>
  <si>
    <t>metropolitan</t>
  </si>
  <si>
    <t>monument</t>
  </si>
  <si>
    <t>palace</t>
  </si>
  <si>
    <t>remote</t>
  </si>
  <si>
    <t>stadium</t>
  </si>
  <si>
    <t>statute</t>
  </si>
  <si>
    <t>nowhere</t>
  </si>
  <si>
    <t>shore</t>
  </si>
  <si>
    <t>Directional words :</t>
  </si>
  <si>
    <t>east</t>
  </si>
  <si>
    <t>eastern</t>
  </si>
  <si>
    <t>southeast</t>
  </si>
  <si>
    <t>southern</t>
  </si>
  <si>
    <t>southwest</t>
  </si>
  <si>
    <t>west</t>
  </si>
  <si>
    <t>western</t>
  </si>
  <si>
    <t>rear</t>
  </si>
  <si>
    <t>beneath</t>
  </si>
  <si>
    <t>alongside</t>
  </si>
  <si>
    <t>amid</t>
  </si>
  <si>
    <t>aside</t>
  </si>
  <si>
    <t>atop</t>
  </si>
  <si>
    <t>core</t>
  </si>
  <si>
    <t>latter</t>
  </si>
  <si>
    <t>midst</t>
  </si>
  <si>
    <t>outer</t>
  </si>
  <si>
    <t>respectively</t>
  </si>
  <si>
    <t>ridge</t>
  </si>
  <si>
    <t>rim</t>
  </si>
  <si>
    <t>row</t>
  </si>
  <si>
    <t>scatter</t>
  </si>
  <si>
    <t>tip</t>
  </si>
  <si>
    <t>underlying</t>
  </si>
  <si>
    <t>vertical</t>
  </si>
  <si>
    <t>lower</t>
  </si>
  <si>
    <t>bridge</t>
  </si>
  <si>
    <t>gallery</t>
  </si>
  <si>
    <t>casino</t>
  </si>
  <si>
    <t>lobby</t>
  </si>
  <si>
    <t>tower</t>
  </si>
  <si>
    <t>cottage</t>
  </si>
  <si>
    <t>doorway</t>
  </si>
  <si>
    <t>pool</t>
  </si>
  <si>
    <t>temple</t>
  </si>
  <si>
    <t>theater</t>
  </si>
  <si>
    <t>barn</t>
  </si>
  <si>
    <t>lawn</t>
  </si>
  <si>
    <t>pit</t>
  </si>
  <si>
    <t>ranch</t>
  </si>
  <si>
    <t>homeland</t>
  </si>
  <si>
    <t>realm</t>
  </si>
  <si>
    <t>dock</t>
  </si>
  <si>
    <t>port</t>
  </si>
  <si>
    <t>refuge</t>
  </si>
  <si>
    <t>site</t>
  </si>
  <si>
    <t>surface</t>
  </si>
  <si>
    <t>driveway</t>
  </si>
  <si>
    <t>rural</t>
  </si>
  <si>
    <t>suburb</t>
  </si>
  <si>
    <t>suburban</t>
  </si>
  <si>
    <t>opera</t>
  </si>
  <si>
    <t>infrastructure</t>
  </si>
  <si>
    <t>dam</t>
  </si>
  <si>
    <t>warehouse</t>
  </si>
  <si>
    <t>Dash English</t>
  </si>
  <si>
    <t xml:space="preserve">Cambridge Vietnamese </t>
  </si>
  <si>
    <t>that can work for me</t>
  </si>
  <si>
    <t>here’s one</t>
  </si>
  <si>
    <t xml:space="preserve">The room is big </t>
  </si>
  <si>
    <t>this month.</t>
  </si>
  <si>
    <t xml:space="preserve">economy class </t>
  </si>
  <si>
    <t xml:space="preserve">you may board flight 309 </t>
  </si>
  <si>
    <t>$150 per night</t>
  </si>
  <si>
    <t>a travel agent</t>
  </si>
  <si>
    <t>like to travel</t>
  </si>
  <si>
    <t>Lower Fare</t>
  </si>
  <si>
    <t>near the marketplaces</t>
  </si>
  <si>
    <t>a round trip</t>
  </si>
  <si>
    <t>Enquiring for a Lower Fare</t>
  </si>
  <si>
    <t>hand me your boarding pass</t>
  </si>
  <si>
    <t xml:space="preserve">seat number </t>
  </si>
  <si>
    <t xml:space="preserve">raise your hands </t>
  </si>
  <si>
    <t xml:space="preserve">empty your pockets </t>
  </si>
  <si>
    <t>attach the tag to your bag</t>
  </si>
  <si>
    <t xml:space="preserve">cabin-baggage </t>
  </si>
  <si>
    <t>I inspect you</t>
  </si>
  <si>
    <t>put it in this tray</t>
  </si>
  <si>
    <t xml:space="preserve">I’ll be right back </t>
  </si>
  <si>
    <t>another blanket</t>
  </si>
  <si>
    <t xml:space="preserve">5 hours </t>
  </si>
  <si>
    <t>like to have ice in it</t>
  </si>
  <si>
    <t xml:space="preserve">cabin crew </t>
  </si>
  <si>
    <t>Someone will bring you a pen shortly.</t>
  </si>
  <si>
    <t xml:space="preserve">arrival card </t>
  </si>
  <si>
    <t>your blanket</t>
  </si>
  <si>
    <t>before we land</t>
  </si>
  <si>
    <t>before landing</t>
  </si>
  <si>
    <t xml:space="preserve">book a room </t>
  </si>
  <si>
    <t>ask the housekeeping to clean my room</t>
  </si>
  <si>
    <t>in about 15 minutes</t>
  </si>
  <si>
    <t xml:space="preserve">according to our records </t>
  </si>
  <si>
    <t>please get my bill</t>
  </si>
  <si>
    <t>when you arrive.</t>
  </si>
  <si>
    <t xml:space="preserve">your stay here was comfortable </t>
  </si>
  <si>
    <t xml:space="preserve">I have a reservation </t>
  </si>
  <si>
    <t xml:space="preserve">any feedback </t>
  </si>
  <si>
    <t>at the reception.</t>
  </si>
  <si>
    <t xml:space="preserve">a flat rate fee </t>
  </si>
  <si>
    <t>Grand Plaza Hotel</t>
  </si>
  <si>
    <t>I am in a rush</t>
  </si>
  <si>
    <t>heading to the Trump Plaza Hotel</t>
  </si>
  <si>
    <t xml:space="preserve">It has a toll </t>
  </si>
  <si>
    <t>an automatic $10 fee</t>
  </si>
  <si>
    <t>avoid the highways</t>
  </si>
  <si>
    <t>outside of Wal-Mart</t>
  </si>
  <si>
    <t>straight to the airport</t>
  </si>
  <si>
    <t>they will take their own taxi.</t>
  </si>
  <si>
    <t xml:space="preserve">I am going uptown </t>
  </si>
  <si>
    <t xml:space="preserve">Is there a sign </t>
  </si>
  <si>
    <t>I arrive at Queens Village</t>
  </si>
  <si>
    <t xml:space="preserve">exit the store directly into the parking lot </t>
  </si>
  <si>
    <t xml:space="preserve">parking lot </t>
  </si>
  <si>
    <t>candy store</t>
  </si>
  <si>
    <t>Parking Lot Exit</t>
  </si>
  <si>
    <t xml:space="preserve">Just follow the landmarks </t>
  </si>
  <si>
    <t>leave on Monday</t>
  </si>
  <si>
    <t xml:space="preserve"> carrying it on the train</t>
  </si>
  <si>
    <t xml:space="preserve">your bag </t>
  </si>
  <si>
    <t>put a tag on your bag</t>
  </si>
  <si>
    <t>that will not be convenient</t>
  </si>
  <si>
    <t>your luggage here</t>
  </si>
  <si>
    <t>my big suitcase</t>
  </si>
  <si>
    <t xml:space="preserve">nearly three hundred years </t>
  </si>
  <si>
    <t xml:space="preserve">they obstruct sightlines </t>
  </si>
  <si>
    <t>Nonetheless, they're working to halt</t>
  </si>
  <si>
    <t>they had to rebuild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</si>
</sst>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0"/>
      <color rgb="FF000000"/>
      <name val="Arial"/>
    </font>
    <font>
      <sz val="10"/>
      <name val="Arial"/>
      <family val="2"/>
    </font>
    <font>
      <sz val="11"/>
      <color rgb="FFFFFFFF"/>
      <name val="Arial"/>
      <family val="2"/>
    </font>
    <font>
      <b/>
      <sz val="11"/>
      <color rgb="FFFFFFFF"/>
      <name val="Arial"/>
      <family val="2"/>
    </font>
    <font>
      <sz val="1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2"/>
      <color rgb="FF333333"/>
      <name val="'Segoe UI'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Inconsolata"/>
    </font>
    <font>
      <b/>
      <sz val="14"/>
      <name val="Arial"/>
      <family val="2"/>
    </font>
    <font>
      <u/>
      <sz val="10"/>
      <color theme="10"/>
      <name val="Arial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2"/>
      <color rgb="FF333333"/>
      <name val="Segoe UI"/>
      <family val="2"/>
    </font>
    <font>
      <b/>
      <sz val="12"/>
      <color rgb="FFFFFFFF"/>
      <name val="Arial"/>
      <family val="2"/>
    </font>
    <font>
      <u/>
      <sz val="12"/>
      <color theme="10"/>
      <name val="Arial"/>
      <family val="2"/>
    </font>
    <font>
      <sz val="12"/>
      <color rgb="FF000000"/>
      <name val="Inconsolata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2"/>
      <color rgb="FF0000FF"/>
      <name val="Arial"/>
      <family val="2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</font>
    <font>
      <sz val="14"/>
      <name val="Arial"/>
      <family val="2"/>
    </font>
    <font>
      <b/>
      <sz val="14"/>
      <color rgb="FFFFC000"/>
      <name val="Arial"/>
      <family val="2"/>
    </font>
    <font>
      <b/>
      <sz val="14"/>
      <color rgb="FFFFFFFF"/>
      <name val="Arial"/>
      <family val="2"/>
    </font>
    <font>
      <b/>
      <sz val="20"/>
      <color rgb="FFFFC000"/>
      <name val="Arial"/>
      <family val="2"/>
    </font>
    <font>
      <sz val="14"/>
      <color rgb="FFFFC000"/>
      <name val="Arial"/>
      <family val="2"/>
    </font>
    <font>
      <sz val="12"/>
      <color rgb="FFFFFFFF"/>
      <name val="Arial"/>
      <family val="2"/>
    </font>
    <font>
      <b/>
      <i/>
      <sz val="14"/>
      <color rgb="FFD9EAD3"/>
      <name val="Arial"/>
      <family val="2"/>
    </font>
    <font>
      <i/>
      <sz val="14"/>
      <color rgb="FFD9EAD3"/>
      <name val="Arial"/>
      <family val="2"/>
    </font>
    <font>
      <u/>
      <sz val="12"/>
      <color rgb="FF1155CC"/>
      <name val="Arial"/>
      <family val="2"/>
    </font>
    <font>
      <b/>
      <sz val="12"/>
      <color rgb="FF000000"/>
      <name val="Arial"/>
      <family val="2"/>
    </font>
    <font>
      <sz val="12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F9D58"/>
      </left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/>
      <top style="thin">
        <color rgb="FF0F9D58"/>
      </top>
      <bottom style="thin">
        <color rgb="FF0F9D58"/>
      </bottom>
      <diagonal/>
    </border>
    <border>
      <left/>
      <right style="thin">
        <color rgb="FF0F9D58"/>
      </right>
      <top style="thin">
        <color rgb="FF0F9D58"/>
      </top>
      <bottom style="thin">
        <color rgb="FF0F9D58"/>
      </bottom>
      <diagonal/>
    </border>
    <border>
      <left style="thin">
        <color rgb="FF0F9D58"/>
      </left>
      <right style="thin">
        <color rgb="FF0F9D58"/>
      </right>
      <top style="thin">
        <color rgb="FF0F9D58"/>
      </top>
      <bottom/>
      <diagonal/>
    </border>
    <border>
      <left style="thin">
        <color rgb="FF0F9D58"/>
      </left>
      <right style="thin">
        <color rgb="FF0F9D58"/>
      </right>
      <top/>
      <bottom style="thin">
        <color rgb="FF0F9D58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22" fillId="0" borderId="0"/>
  </cellStyleXfs>
  <cellXfs count="155">
    <xf numFmtId="0" fontId="0" fillId="0" borderId="0" xfId="0" applyFont="1" applyAlignment="1"/>
    <xf numFmtId="0" fontId="4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10" fontId="6" fillId="0" borderId="2" xfId="0" applyNumberFormat="1" applyFont="1" applyBorder="1" applyAlignment="1">
      <alignment wrapText="1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/>
    <xf numFmtId="0" fontId="4" fillId="5" borderId="2" xfId="0" applyFont="1" applyFill="1" applyBorder="1" applyAlignment="1">
      <alignment horizontal="center"/>
    </xf>
    <xf numFmtId="0" fontId="12" fillId="5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1" fillId="0" borderId="2" xfId="0" applyFont="1" applyBorder="1" applyAlignment="1"/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14" fillId="0" borderId="2" xfId="1" applyBorder="1" applyAlignment="1">
      <alignment horizontal="center"/>
    </xf>
    <xf numFmtId="0" fontId="14" fillId="4" borderId="2" xfId="1" applyFill="1" applyBorder="1" applyAlignment="1">
      <alignment horizontal="center"/>
    </xf>
    <xf numFmtId="0" fontId="14" fillId="0" borderId="2" xfId="1" applyBorder="1" applyAlignment="1">
      <alignment horizontal="center" vertical="top" wrapText="1"/>
    </xf>
    <xf numFmtId="0" fontId="4" fillId="5" borderId="2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 applyProtection="1">
      <protection locked="0"/>
    </xf>
    <xf numFmtId="0" fontId="1" fillId="5" borderId="2" xfId="0" applyFont="1" applyFill="1" applyBorder="1" applyProtection="1">
      <protection locked="0"/>
    </xf>
    <xf numFmtId="0" fontId="0" fillId="0" borderId="0" xfId="0" applyFont="1" applyAlignment="1" applyProtection="1">
      <protection locked="0"/>
    </xf>
    <xf numFmtId="0" fontId="14" fillId="0" borderId="4" xfId="1" applyBorder="1" applyAlignment="1">
      <alignment horizontal="center"/>
    </xf>
    <xf numFmtId="0" fontId="14" fillId="4" borderId="6" xfId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0" borderId="0" xfId="0" applyFont="1" applyAlignment="1"/>
    <xf numFmtId="0" fontId="12" fillId="5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2" fillId="5" borderId="2" xfId="0" applyFont="1" applyFill="1" applyBorder="1" applyAlignment="1" applyProtection="1">
      <alignment horizontal="center"/>
      <protection locked="0"/>
    </xf>
    <xf numFmtId="0" fontId="19" fillId="4" borderId="2" xfId="1" applyFont="1" applyFill="1" applyBorder="1" applyAlignment="1">
      <alignment horizontal="center"/>
    </xf>
    <xf numFmtId="0" fontId="19" fillId="0" borderId="2" xfId="1" applyFont="1" applyFill="1" applyBorder="1" applyAlignment="1">
      <alignment horizontal="center"/>
    </xf>
    <xf numFmtId="0" fontId="20" fillId="5" borderId="2" xfId="0" applyFont="1" applyFill="1" applyBorder="1" applyAlignment="1"/>
    <xf numFmtId="0" fontId="21" fillId="0" borderId="0" xfId="0" applyFont="1" applyAlignment="1"/>
    <xf numFmtId="0" fontId="20" fillId="5" borderId="2" xfId="0" applyFont="1" applyFill="1" applyBorder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0" fillId="0" borderId="0" xfId="0" applyFont="1" applyBorder="1" applyAlignment="1"/>
    <xf numFmtId="0" fontId="23" fillId="0" borderId="0" xfId="0" quotePrefix="1" applyFont="1" applyAlignment="1">
      <alignment wrapText="1"/>
    </xf>
    <xf numFmtId="0" fontId="22" fillId="0" borderId="0" xfId="0" applyFont="1" applyAlignment="1"/>
    <xf numFmtId="0" fontId="23" fillId="0" borderId="0" xfId="0" applyFont="1" applyAlignment="1"/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5" fillId="4" borderId="6" xfId="0" applyFont="1" applyFill="1" applyBorder="1" applyAlignment="1">
      <alignment horizontal="center"/>
    </xf>
    <xf numFmtId="0" fontId="6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15" fillId="0" borderId="10" xfId="0" applyFont="1" applyBorder="1" applyAlignment="1"/>
    <xf numFmtId="0" fontId="5" fillId="4" borderId="10" xfId="0" applyFont="1" applyFill="1" applyBorder="1" applyAlignment="1">
      <alignment horizontal="center"/>
    </xf>
    <xf numFmtId="0" fontId="7" fillId="0" borderId="10" xfId="0" applyFont="1" applyBorder="1" applyAlignment="1">
      <alignment wrapText="1"/>
    </xf>
    <xf numFmtId="10" fontId="6" fillId="0" borderId="10" xfId="0" applyNumberFormat="1" applyFont="1" applyBorder="1" applyAlignment="1">
      <alignment wrapText="1"/>
    </xf>
    <xf numFmtId="0" fontId="20" fillId="5" borderId="2" xfId="0" applyFont="1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6" fillId="4" borderId="2" xfId="1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8" fillId="0" borderId="8" xfId="0" applyFont="1" applyBorder="1" applyAlignment="1">
      <alignment horizontal="center"/>
    </xf>
    <xf numFmtId="0" fontId="19" fillId="4" borderId="6" xfId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7" fillId="0" borderId="2" xfId="0" applyFont="1" applyBorder="1" applyAlignment="1"/>
    <xf numFmtId="0" fontId="29" fillId="5" borderId="2" xfId="0" applyFont="1" applyFill="1" applyBorder="1" applyAlignment="1">
      <alignment horizontal="center"/>
    </xf>
    <xf numFmtId="14" fontId="31" fillId="2" borderId="1" xfId="0" applyNumberFormat="1" applyFont="1" applyFill="1" applyBorder="1" applyAlignment="1">
      <alignment horizontal="center" wrapText="1"/>
    </xf>
    <xf numFmtId="0" fontId="31" fillId="2" borderId="13" xfId="0" applyFont="1" applyFill="1" applyBorder="1" applyAlignment="1">
      <alignment horizontal="center" wrapText="1"/>
    </xf>
    <xf numFmtId="0" fontId="33" fillId="2" borderId="15" xfId="2" applyFont="1" applyFill="1" applyBorder="1" applyAlignment="1">
      <alignment horizontal="right"/>
    </xf>
    <xf numFmtId="0" fontId="34" fillId="2" borderId="16" xfId="2" applyFont="1" applyFill="1" applyBorder="1" applyAlignment="1">
      <alignment horizontal="right"/>
    </xf>
    <xf numFmtId="0" fontId="35" fillId="2" borderId="16" xfId="2" applyFont="1" applyFill="1" applyBorder="1" applyAlignment="1">
      <alignment horizontal="right"/>
    </xf>
    <xf numFmtId="0" fontId="36" fillId="2" borderId="17" xfId="2" applyFont="1" applyFill="1" applyBorder="1" applyAlignment="1"/>
    <xf numFmtId="0" fontId="36" fillId="2" borderId="0" xfId="2" applyFont="1" applyFill="1" applyBorder="1" applyAlignment="1">
      <alignment horizontal="center"/>
    </xf>
    <xf numFmtId="0" fontId="36" fillId="2" borderId="18" xfId="2" applyFont="1" applyFill="1" applyBorder="1" applyAlignment="1">
      <alignment horizontal="right"/>
    </xf>
    <xf numFmtId="0" fontId="2" fillId="3" borderId="19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center" vertical="center" wrapText="1"/>
    </xf>
    <xf numFmtId="0" fontId="3" fillId="3" borderId="19" xfId="2" applyFont="1" applyFill="1" applyBorder="1" applyAlignment="1">
      <alignment horizontal="center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13" xfId="2" applyFont="1" applyFill="1" applyBorder="1" applyAlignment="1">
      <alignment vertical="center"/>
    </xf>
    <xf numFmtId="0" fontId="19" fillId="4" borderId="8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19" fillId="0" borderId="2" xfId="1" applyFont="1" applyBorder="1" applyAlignment="1">
      <alignment horizontal="center" vertical="center" wrapText="1"/>
    </xf>
    <xf numFmtId="0" fontId="3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left" vertical="center"/>
    </xf>
    <xf numFmtId="0" fontId="6" fillId="0" borderId="7" xfId="0" applyFont="1" applyBorder="1" applyAlignment="1">
      <alignment wrapText="1"/>
    </xf>
    <xf numFmtId="0" fontId="19" fillId="0" borderId="20" xfId="1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1" fillId="0" borderId="7" xfId="0" quotePrefix="1" applyFont="1" applyBorder="1" applyAlignment="1">
      <alignment vertical="center" wrapText="1"/>
    </xf>
    <xf numFmtId="0" fontId="21" fillId="0" borderId="0" xfId="0" quotePrefix="1" applyFont="1" applyAlignment="1">
      <alignment vertical="center" wrapText="1"/>
    </xf>
    <xf numFmtId="0" fontId="21" fillId="4" borderId="2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8" fillId="4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10" fontId="6" fillId="0" borderId="3" xfId="0" applyNumberFormat="1" applyFont="1" applyBorder="1" applyAlignment="1">
      <alignment wrapText="1"/>
    </xf>
    <xf numFmtId="0" fontId="14" fillId="0" borderId="4" xfId="1" applyBorder="1" applyAlignment="1">
      <alignment horizontal="center" vertical="top" wrapText="1"/>
    </xf>
    <xf numFmtId="0" fontId="6" fillId="0" borderId="6" xfId="0" applyFont="1" applyBorder="1"/>
    <xf numFmtId="0" fontId="6" fillId="0" borderId="7" xfId="0" applyFont="1" applyBorder="1"/>
    <xf numFmtId="0" fontId="19" fillId="4" borderId="7" xfId="1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21" fillId="0" borderId="7" xfId="0" applyFont="1" applyBorder="1" applyAlignment="1">
      <alignment vertical="center"/>
    </xf>
    <xf numFmtId="0" fontId="19" fillId="0" borderId="4" xfId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9" fillId="0" borderId="7" xfId="1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vertical="center"/>
    </xf>
    <xf numFmtId="0" fontId="38" fillId="4" borderId="10" xfId="0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39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8" borderId="0" xfId="0" applyFont="1" applyFill="1" applyAlignment="1">
      <alignment horizontal="center"/>
    </xf>
    <xf numFmtId="0" fontId="0" fillId="8" borderId="0" xfId="0" applyFont="1" applyFill="1" applyAlignment="1"/>
    <xf numFmtId="0" fontId="21" fillId="8" borderId="0" xfId="0" applyFont="1" applyFill="1" applyAlignment="1">
      <alignment horizontal="center"/>
    </xf>
    <xf numFmtId="0" fontId="27" fillId="8" borderId="0" xfId="0" applyFont="1" applyFill="1" applyAlignment="1">
      <alignment horizontal="center"/>
    </xf>
    <xf numFmtId="0" fontId="2" fillId="3" borderId="13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14" fillId="0" borderId="6" xfId="1" applyBorder="1" applyAlignment="1">
      <alignment horizontal="center"/>
    </xf>
    <xf numFmtId="0" fontId="21" fillId="7" borderId="7" xfId="0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10" fontId="7" fillId="0" borderId="7" xfId="0" applyNumberFormat="1" applyFont="1" applyBorder="1" applyAlignment="1">
      <alignment vertical="center" wrapText="1"/>
    </xf>
    <xf numFmtId="0" fontId="19" fillId="0" borderId="7" xfId="1" applyFont="1" applyBorder="1" applyAlignment="1">
      <alignment horizontal="center" vertical="center" wrapText="1"/>
    </xf>
    <xf numFmtId="0" fontId="14" fillId="0" borderId="7" xfId="1" applyBorder="1" applyAlignment="1">
      <alignment horizontal="center" vertical="center"/>
    </xf>
    <xf numFmtId="0" fontId="14" fillId="0" borderId="8" xfId="1" applyBorder="1" applyAlignment="1">
      <alignment horizontal="center" vertical="center"/>
    </xf>
    <xf numFmtId="14" fontId="30" fillId="2" borderId="11" xfId="0" applyNumberFormat="1" applyFont="1" applyFill="1" applyBorder="1" applyAlignment="1">
      <alignment horizontal="center" wrapText="1"/>
    </xf>
    <xf numFmtId="14" fontId="30" fillId="2" borderId="12" xfId="0" applyNumberFormat="1" applyFont="1" applyFill="1" applyBorder="1" applyAlignment="1">
      <alignment horizontal="center" wrapText="1"/>
    </xf>
    <xf numFmtId="0" fontId="32" fillId="2" borderId="14" xfId="2" quotePrefix="1" applyFont="1" applyFill="1" applyBorder="1" applyAlignment="1">
      <alignment horizontal="left" wrapText="1"/>
    </xf>
    <xf numFmtId="0" fontId="32" fillId="2" borderId="12" xfId="2" applyFont="1" applyFill="1" applyBorder="1" applyAlignment="1">
      <alignment horizontal="left" wrapText="1"/>
    </xf>
  </cellXfs>
  <cellStyles count="3">
    <cellStyle name="Hyperlink" xfId="1" builtinId="8"/>
    <cellStyle name="Normal" xfId="0" builtinId="0"/>
    <cellStyle name="Normal 2" xfId="2"/>
  </cellStyles>
  <dxfs count="1964"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  <dxf>
      <font>
        <strike/>
        <color rgb="FF666666"/>
      </font>
      <fill>
        <patternFill patternType="solid">
          <fgColor rgb="FFF3F3F3"/>
          <bgColor rgb="FFF3F3F3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month" TargetMode="External"/><Relationship Id="rId13" Type="http://schemas.openxmlformats.org/officeDocument/2006/relationships/hyperlink" Target="http://dictionary.cambridge.org/dictionary/english/board" TargetMode="External"/><Relationship Id="rId3" Type="http://schemas.openxmlformats.org/officeDocument/2006/relationships/hyperlink" Target="http://dictionary.cambridge.org/dictionary/english/can" TargetMode="External"/><Relationship Id="rId7" Type="http://schemas.openxmlformats.org/officeDocument/2006/relationships/hyperlink" Target="http://dictionary.cambridge.org/dictionary/english/big" TargetMode="External"/><Relationship Id="rId12" Type="http://schemas.openxmlformats.org/officeDocument/2006/relationships/hyperlink" Target="http://dictionary.cambridge.org/dictionary/english/economy" TargetMode="External"/><Relationship Id="rId2" Type="http://schemas.openxmlformats.org/officeDocument/2006/relationships/hyperlink" Target="http://dictionary.cambridge.org/dictionary/english/agency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dictionary.cambridge.org/dictionary/english/travel" TargetMode="External"/><Relationship Id="rId6" Type="http://schemas.openxmlformats.org/officeDocument/2006/relationships/hyperlink" Target="http://dictionary.cambridge.org/dictionary/english/per" TargetMode="External"/><Relationship Id="rId11" Type="http://schemas.openxmlformats.org/officeDocument/2006/relationships/hyperlink" Target="http://dictionary.cambridge.org/dictionary/english/enquiring" TargetMode="External"/><Relationship Id="rId5" Type="http://schemas.openxmlformats.org/officeDocument/2006/relationships/hyperlink" Target="http://dictionary.cambridge.org/dictionary/english/here" TargetMode="External"/><Relationship Id="rId15" Type="http://schemas.openxmlformats.org/officeDocument/2006/relationships/hyperlink" Target="http://dictionary.cambridge.org/dictionary/english/agent" TargetMode="External"/><Relationship Id="rId10" Type="http://schemas.openxmlformats.org/officeDocument/2006/relationships/hyperlink" Target="http://dictionary.cambridge.org/dictionary/english/fare" TargetMode="External"/><Relationship Id="rId4" Type="http://schemas.openxmlformats.org/officeDocument/2006/relationships/hyperlink" Target="http://dictionary.cambridge.org/dictionary/english/marketplace" TargetMode="External"/><Relationship Id="rId9" Type="http://schemas.openxmlformats.org/officeDocument/2006/relationships/hyperlink" Target="http://dictionary.cambridge.org/dictionary/english/lower" TargetMode="External"/><Relationship Id="rId14" Type="http://schemas.openxmlformats.org/officeDocument/2006/relationships/hyperlink" Target="http://dictionary.cambridge.org/dictionary/english/roun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raise" TargetMode="External"/><Relationship Id="rId3" Type="http://schemas.openxmlformats.org/officeDocument/2006/relationships/hyperlink" Target="https://www.learnthat.org/dictionary/33781_seat.html" TargetMode="External"/><Relationship Id="rId7" Type="http://schemas.openxmlformats.org/officeDocument/2006/relationships/hyperlink" Target="http://dictionary.cambridge.org/dictionary/english/hand" TargetMode="External"/><Relationship Id="rId2" Type="http://schemas.openxmlformats.org/officeDocument/2006/relationships/hyperlink" Target="http://dictionary.cambridge.org/dictionary/english/number" TargetMode="External"/><Relationship Id="rId1" Type="http://schemas.openxmlformats.org/officeDocument/2006/relationships/hyperlink" Target="http://dictionary.cambridge.org/dictionary/english/attach" TargetMode="External"/><Relationship Id="rId6" Type="http://schemas.openxmlformats.org/officeDocument/2006/relationships/hyperlink" Target="http://dictionary.cambridge.org/dictionary/english/tray" TargetMode="External"/><Relationship Id="rId5" Type="http://schemas.openxmlformats.org/officeDocument/2006/relationships/hyperlink" Target="https://www.learnthat.org/dictionary/12230_empty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dictionary.cambridge.org/dictionary/english/counter" TargetMode="External"/><Relationship Id="rId9" Type="http://schemas.openxmlformats.org/officeDocument/2006/relationships/hyperlink" Target="https://www.learnthat.org/dictionary/19805_inspect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land" TargetMode="External"/><Relationship Id="rId3" Type="http://schemas.openxmlformats.org/officeDocument/2006/relationships/hyperlink" Target="http://dictionary.cambridge.org/dictionary/english/hour" TargetMode="External"/><Relationship Id="rId7" Type="http://schemas.openxmlformats.org/officeDocument/2006/relationships/hyperlink" Target="http://dictionary.cambridge.org/dictionary/english/crew" TargetMode="External"/><Relationship Id="rId2" Type="http://schemas.openxmlformats.org/officeDocument/2006/relationships/hyperlink" Target="http://dictionary.cambridge.org/dictionary/english/landing" TargetMode="External"/><Relationship Id="rId1" Type="http://schemas.openxmlformats.org/officeDocument/2006/relationships/hyperlink" Target="https://www.learnthat.org/dictionary/3782_blanket.html" TargetMode="External"/><Relationship Id="rId6" Type="http://schemas.openxmlformats.org/officeDocument/2006/relationships/hyperlink" Target="http://dictionary.cambridge.org/dictionary/english/another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dictionary.cambridge.org/dictionary/english/arrival" TargetMode="External"/><Relationship Id="rId10" Type="http://schemas.openxmlformats.org/officeDocument/2006/relationships/hyperlink" Target="http://dictionary.cambridge.org/dictionary/english/back" TargetMode="External"/><Relationship Id="rId4" Type="http://schemas.openxmlformats.org/officeDocument/2006/relationships/hyperlink" Target="http://dictionary.cambridge.org/dictionary/english/ice" TargetMode="External"/><Relationship Id="rId9" Type="http://schemas.openxmlformats.org/officeDocument/2006/relationships/hyperlink" Target="http://dictionary.cambridge.org/dictionary/english/shortly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bill" TargetMode="External"/><Relationship Id="rId3" Type="http://schemas.openxmlformats.org/officeDocument/2006/relationships/hyperlink" Target="http://dictionary.cambridge.org/dictionary/english/arrive" TargetMode="External"/><Relationship Id="rId7" Type="http://schemas.openxmlformats.org/officeDocument/2006/relationships/hyperlink" Target="http://dictionary.cambridge.org/dictionary/english/reception" TargetMode="External"/><Relationship Id="rId2" Type="http://schemas.openxmlformats.org/officeDocument/2006/relationships/hyperlink" Target="https://www.learnthat.org/dictionary/4144_book.html" TargetMode="External"/><Relationship Id="rId1" Type="http://schemas.openxmlformats.org/officeDocument/2006/relationships/hyperlink" Target="https://www.learnthat.org/dictionary/32080_reservation.html" TargetMode="External"/><Relationship Id="rId6" Type="http://schemas.openxmlformats.org/officeDocument/2006/relationships/hyperlink" Target="http://dictionary.cambridge.org/dictionary/english/house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dictionary.cambridge.org/dictionary/english/byfeedback" TargetMode="External"/><Relationship Id="rId10" Type="http://schemas.openxmlformats.org/officeDocument/2006/relationships/hyperlink" Target="http://dictionary.cambridge.org/dictionary/english/record" TargetMode="External"/><Relationship Id="rId4" Type="http://schemas.openxmlformats.org/officeDocument/2006/relationships/hyperlink" Target="http://dictionary.cambridge.org/dictionary/english/comfortable" TargetMode="External"/><Relationship Id="rId9" Type="http://schemas.openxmlformats.org/officeDocument/2006/relationships/hyperlink" Target="http://dictionary.cambridge.org/dictionary/english/minute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automatic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http://dictionary.cambridge.org/dictionary/english/grand" TargetMode="External"/><Relationship Id="rId7" Type="http://schemas.openxmlformats.org/officeDocument/2006/relationships/hyperlink" Target="http://dictionary.cambridge.org/dictionary/english/rate" TargetMode="External"/><Relationship Id="rId12" Type="http://schemas.openxmlformats.org/officeDocument/2006/relationships/hyperlink" Target="http://dictionary.cambridge.org/dictionary/english/uptown" TargetMode="External"/><Relationship Id="rId2" Type="http://schemas.openxmlformats.org/officeDocument/2006/relationships/hyperlink" Target="http://dictionary.cambridge.org/dictionary/english/downtown" TargetMode="External"/><Relationship Id="rId1" Type="http://schemas.openxmlformats.org/officeDocument/2006/relationships/hyperlink" Target="http://dictionary.cambridge.org/dictionary/english/head" TargetMode="External"/><Relationship Id="rId6" Type="http://schemas.openxmlformats.org/officeDocument/2006/relationships/hyperlink" Target="http://dictionary.cambridge.org/dictionary/english/rush" TargetMode="External"/><Relationship Id="rId11" Type="http://schemas.openxmlformats.org/officeDocument/2006/relationships/hyperlink" Target="http://dictionary.cambridge.org/dictionary/english/outside" TargetMode="External"/><Relationship Id="rId5" Type="http://schemas.openxmlformats.org/officeDocument/2006/relationships/hyperlink" Target="http://dictionary.cambridge.org/dictionary/english/toll" TargetMode="External"/><Relationship Id="rId10" Type="http://schemas.openxmlformats.org/officeDocument/2006/relationships/hyperlink" Target="http://dictionary.cambridge.org/dictionary/english/straight" TargetMode="External"/><Relationship Id="rId4" Type="http://schemas.openxmlformats.org/officeDocument/2006/relationships/hyperlink" Target="http://dictionary.cambridge.org/dictionary/english/highway" TargetMode="External"/><Relationship Id="rId9" Type="http://schemas.openxmlformats.org/officeDocument/2006/relationships/hyperlink" Target="http://dictionary.cambridge.org/dictionary/english/ow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east" TargetMode="External"/><Relationship Id="rId13" Type="http://schemas.openxmlformats.org/officeDocument/2006/relationships/hyperlink" Target="http://dictionary.cambridge.org/dictionary/english/west" TargetMode="External"/><Relationship Id="rId18" Type="http://schemas.openxmlformats.org/officeDocument/2006/relationships/hyperlink" Target="http://dictionary.cambridge.org/dictionary/english/amid" TargetMode="External"/><Relationship Id="rId26" Type="http://schemas.openxmlformats.org/officeDocument/2006/relationships/hyperlink" Target="http://dictionary.cambridge.org/dictionary/english/ridge" TargetMode="External"/><Relationship Id="rId3" Type="http://schemas.openxmlformats.org/officeDocument/2006/relationships/hyperlink" Target="http://dictionary.cambridge.org/dictionary/english/sign" TargetMode="External"/><Relationship Id="rId21" Type="http://schemas.openxmlformats.org/officeDocument/2006/relationships/hyperlink" Target="http://dictionary.cambridge.org/dictionary/english/core" TargetMode="External"/><Relationship Id="rId7" Type="http://schemas.openxmlformats.org/officeDocument/2006/relationships/hyperlink" Target="http://dictionary.cambridge.org/dictionary/english/directly" TargetMode="External"/><Relationship Id="rId12" Type="http://schemas.openxmlformats.org/officeDocument/2006/relationships/hyperlink" Target="http://dictionary.cambridge.org/dictionary/english/southwest" TargetMode="External"/><Relationship Id="rId17" Type="http://schemas.openxmlformats.org/officeDocument/2006/relationships/hyperlink" Target="http://dictionary.cambridge.org/dictionary/english/alongside" TargetMode="External"/><Relationship Id="rId25" Type="http://schemas.openxmlformats.org/officeDocument/2006/relationships/hyperlink" Target="http://dictionary.cambridge.org/dictionary/english/respectively" TargetMode="External"/><Relationship Id="rId33" Type="http://schemas.openxmlformats.org/officeDocument/2006/relationships/printerSettings" Target="../printerSettings/printerSettings6.bin"/><Relationship Id="rId2" Type="http://schemas.openxmlformats.org/officeDocument/2006/relationships/hyperlink" Target="http://dictionary.cambridge.org/dictionary/english/village" TargetMode="External"/><Relationship Id="rId16" Type="http://schemas.openxmlformats.org/officeDocument/2006/relationships/hyperlink" Target="http://dictionary.cambridge.org/dictionary/english/beneath" TargetMode="External"/><Relationship Id="rId20" Type="http://schemas.openxmlformats.org/officeDocument/2006/relationships/hyperlink" Target="http://dictionary.cambridge.org/dictionary/english/atop" TargetMode="External"/><Relationship Id="rId29" Type="http://schemas.openxmlformats.org/officeDocument/2006/relationships/hyperlink" Target="http://dictionary.cambridge.org/dictionary/english/tip" TargetMode="External"/><Relationship Id="rId1" Type="http://schemas.openxmlformats.org/officeDocument/2006/relationships/hyperlink" Target="http://dictionary.cambridge.org/dictionary/english/exit" TargetMode="External"/><Relationship Id="rId6" Type="http://schemas.openxmlformats.org/officeDocument/2006/relationships/hyperlink" Target="http://dictionary.cambridge.org/dictionary/english/parking" TargetMode="External"/><Relationship Id="rId11" Type="http://schemas.openxmlformats.org/officeDocument/2006/relationships/hyperlink" Target="http://dictionary.cambridge.org/dictionary/english/southern" TargetMode="External"/><Relationship Id="rId24" Type="http://schemas.openxmlformats.org/officeDocument/2006/relationships/hyperlink" Target="http://dictionary.cambridge.org/dictionary/english/outer" TargetMode="External"/><Relationship Id="rId32" Type="http://schemas.openxmlformats.org/officeDocument/2006/relationships/hyperlink" Target="http://dictionary.cambridge.org/dictionary/english/lower" TargetMode="External"/><Relationship Id="rId5" Type="http://schemas.openxmlformats.org/officeDocument/2006/relationships/hyperlink" Target="http://dictionary.cambridge.org/dictionary/english/candy" TargetMode="External"/><Relationship Id="rId15" Type="http://schemas.openxmlformats.org/officeDocument/2006/relationships/hyperlink" Target="http://dictionary.cambridge.org/dictionary/english/rear" TargetMode="External"/><Relationship Id="rId23" Type="http://schemas.openxmlformats.org/officeDocument/2006/relationships/hyperlink" Target="http://dictionary.cambridge.org/dictionary/english/midst" TargetMode="External"/><Relationship Id="rId28" Type="http://schemas.openxmlformats.org/officeDocument/2006/relationships/hyperlink" Target="http://dictionary.cambridge.org/dictionary/english/scatter" TargetMode="External"/><Relationship Id="rId10" Type="http://schemas.openxmlformats.org/officeDocument/2006/relationships/hyperlink" Target="http://dictionary.cambridge.org/dictionary/english/southeast" TargetMode="External"/><Relationship Id="rId19" Type="http://schemas.openxmlformats.org/officeDocument/2006/relationships/hyperlink" Target="http://dictionary.cambridge.org/dictionary/english/aside" TargetMode="External"/><Relationship Id="rId31" Type="http://schemas.openxmlformats.org/officeDocument/2006/relationships/hyperlink" Target="http://dictionary.cambridge.org/dictionary/english/vertical" TargetMode="External"/><Relationship Id="rId4" Type="http://schemas.openxmlformats.org/officeDocument/2006/relationships/hyperlink" Target="http://dictionary.cambridge.org/dictionary/english/landmark" TargetMode="External"/><Relationship Id="rId9" Type="http://schemas.openxmlformats.org/officeDocument/2006/relationships/hyperlink" Target="http://dictionary.cambridge.org/dictionary/english/eastern" TargetMode="External"/><Relationship Id="rId14" Type="http://schemas.openxmlformats.org/officeDocument/2006/relationships/hyperlink" Target="http://dictionary.cambridge.org/dictionary/english/western" TargetMode="External"/><Relationship Id="rId22" Type="http://schemas.openxmlformats.org/officeDocument/2006/relationships/hyperlink" Target="http://dictionary.cambridge.org/dictionary/english/latter" TargetMode="External"/><Relationship Id="rId27" Type="http://schemas.openxmlformats.org/officeDocument/2006/relationships/hyperlink" Target="http://dictionary.cambridge.org/dictionary/english/rim" TargetMode="External"/><Relationship Id="rId30" Type="http://schemas.openxmlformats.org/officeDocument/2006/relationships/hyperlink" Target="http://dictionary.cambridge.org/dictionary/english/underly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://dictionary.cambridge.org/dictionary/english/carry" TargetMode="External"/><Relationship Id="rId7" Type="http://schemas.openxmlformats.org/officeDocument/2006/relationships/hyperlink" Target="http://dictionary.cambridge.org/dictionary/english/convenient" TargetMode="External"/><Relationship Id="rId2" Type="http://schemas.openxmlformats.org/officeDocument/2006/relationships/hyperlink" Target="http://dictionary.cambridge.org/dictionary/english/luggage" TargetMode="External"/><Relationship Id="rId1" Type="http://schemas.openxmlformats.org/officeDocument/2006/relationships/hyperlink" Target="http://dictionary.cambridge.org/dictionary/english/leave" TargetMode="External"/><Relationship Id="rId6" Type="http://schemas.openxmlformats.org/officeDocument/2006/relationships/hyperlink" Target="http://dictionary.cambridge.org/dictionary/english/tag" TargetMode="External"/><Relationship Id="rId5" Type="http://schemas.openxmlformats.org/officeDocument/2006/relationships/hyperlink" Target="http://dictionary.cambridge.org/dictionary/english/suitcase" TargetMode="External"/><Relationship Id="rId4" Type="http://schemas.openxmlformats.org/officeDocument/2006/relationships/hyperlink" Target="http://dictionary.cambridge.org/dictionary/english/ba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dictionary.cambridge.org/dictionary/english/permit" TargetMode="External"/><Relationship Id="rId2" Type="http://schemas.openxmlformats.org/officeDocument/2006/relationships/hyperlink" Target="http://dictionary.cambridge.org/dictionary/english/nonetheless" TargetMode="External"/><Relationship Id="rId1" Type="http://schemas.openxmlformats.org/officeDocument/2006/relationships/hyperlink" Target="http://dictionary.cambridge.org/dictionary/english/nearly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dictionary.cambridge.org/dictionary/english/sight" TargetMode="External"/><Relationship Id="rId4" Type="http://schemas.openxmlformats.org/officeDocument/2006/relationships/hyperlink" Target="http://dictionary.cambridge.org/dictionary/english/rebuild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transit" TargetMode="External"/><Relationship Id="rId13" Type="http://schemas.openxmlformats.org/officeDocument/2006/relationships/hyperlink" Target="http://dictionary.cambridge.org/dictionary/english/transportation" TargetMode="External"/><Relationship Id="rId18" Type="http://schemas.openxmlformats.org/officeDocument/2006/relationships/hyperlink" Target="http://dictionary.cambridge.org/dictionary/english/shuttle" TargetMode="External"/><Relationship Id="rId26" Type="http://schemas.openxmlformats.org/officeDocument/2006/relationships/hyperlink" Target="http://dictionary.cambridge.org/dictionary/english/distance" TargetMode="External"/><Relationship Id="rId3" Type="http://schemas.openxmlformats.org/officeDocument/2006/relationships/hyperlink" Target="http://dictionary.cambridge.org/dictionary/english/tourism" TargetMode="External"/><Relationship Id="rId21" Type="http://schemas.openxmlformats.org/officeDocument/2006/relationships/hyperlink" Target="http://dictionary.cambridge.org/dictionary/english/urban" TargetMode="External"/><Relationship Id="rId7" Type="http://schemas.openxmlformats.org/officeDocument/2006/relationships/hyperlink" Target="http://dictionary.cambridge.org/dictionary/english/expedition" TargetMode="External"/><Relationship Id="rId12" Type="http://schemas.openxmlformats.org/officeDocument/2006/relationships/hyperlink" Target="http://dictionary.cambridge.org/dictionary/english/transport" TargetMode="External"/><Relationship Id="rId17" Type="http://schemas.openxmlformats.org/officeDocument/2006/relationships/hyperlink" Target="http://dictionary.cambridge.org/dictionary/english/ship" TargetMode="External"/><Relationship Id="rId25" Type="http://schemas.openxmlformats.org/officeDocument/2006/relationships/hyperlink" Target="http://dictionary.cambridge.org/dictionary/english/cruise" TargetMode="External"/><Relationship Id="rId2" Type="http://schemas.openxmlformats.org/officeDocument/2006/relationships/hyperlink" Target="http://dictionary.cambridge.org/dictionary/english/museum" TargetMode="External"/><Relationship Id="rId16" Type="http://schemas.openxmlformats.org/officeDocument/2006/relationships/hyperlink" Target="http://dictionary.cambridge.org/dictionary/english/railroad" TargetMode="External"/><Relationship Id="rId20" Type="http://schemas.openxmlformats.org/officeDocument/2006/relationships/hyperlink" Target="http://dictionary.cambridge.org/dictionary/english/custom" TargetMode="External"/><Relationship Id="rId1" Type="http://schemas.openxmlformats.org/officeDocument/2006/relationships/hyperlink" Target="http://dictionary.cambridge.org/dictionary/english/immigration" TargetMode="External"/><Relationship Id="rId6" Type="http://schemas.openxmlformats.org/officeDocument/2006/relationships/hyperlink" Target="http://dictionary.cambridge.org/dictionary/english/departure" TargetMode="External"/><Relationship Id="rId11" Type="http://schemas.openxmlformats.org/officeDocument/2006/relationships/hyperlink" Target="http://dictionary.cambridge.org/dictionary/english/railroad" TargetMode="External"/><Relationship Id="rId24" Type="http://schemas.openxmlformats.org/officeDocument/2006/relationships/hyperlink" Target="http://dictionary.cambridge.org/dictionary/english/wagon" TargetMode="External"/><Relationship Id="rId5" Type="http://schemas.openxmlformats.org/officeDocument/2006/relationships/hyperlink" Target="http://dictionary.cambridge.org/dictionary/english/depart" TargetMode="External"/><Relationship Id="rId15" Type="http://schemas.openxmlformats.org/officeDocument/2006/relationships/hyperlink" Target="http://dictionary.cambridge.org/dictionary/english/aircraft" TargetMode="External"/><Relationship Id="rId23" Type="http://schemas.openxmlformats.org/officeDocument/2006/relationships/hyperlink" Target="http://dictionary.cambridge.org/dictionary/english/terrain" TargetMode="External"/><Relationship Id="rId28" Type="http://schemas.openxmlformats.org/officeDocument/2006/relationships/printerSettings" Target="../printerSettings/printerSettings9.bin"/><Relationship Id="rId10" Type="http://schemas.openxmlformats.org/officeDocument/2006/relationships/hyperlink" Target="http://dictionary.cambridge.org/dictionary/english/helicopter" TargetMode="External"/><Relationship Id="rId19" Type="http://schemas.openxmlformats.org/officeDocument/2006/relationships/hyperlink" Target="http://dictionary.cambridge.org/dictionary/english/van" TargetMode="External"/><Relationship Id="rId4" Type="http://schemas.openxmlformats.org/officeDocument/2006/relationships/hyperlink" Target="http://dictionary.cambridge.org/dictionary/english/tourist" TargetMode="External"/><Relationship Id="rId9" Type="http://schemas.openxmlformats.org/officeDocument/2006/relationships/hyperlink" Target="http://dictionary.cambridge.org/dictionary/english/cab" TargetMode="External"/><Relationship Id="rId14" Type="http://schemas.openxmlformats.org/officeDocument/2006/relationships/hyperlink" Target="http://dictionary.cambridge.org/dictionary/english/tunnel" TargetMode="External"/><Relationship Id="rId22" Type="http://schemas.openxmlformats.org/officeDocument/2006/relationships/hyperlink" Target="http://dictionary.cambridge.org/dictionary/english/trail" TargetMode="External"/><Relationship Id="rId27" Type="http://schemas.openxmlformats.org/officeDocument/2006/relationships/hyperlink" Target="http://dictionary.cambridge.org/dictionary/english/distant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dictionary.cambridge.org/dictionary/english/shore" TargetMode="External"/><Relationship Id="rId13" Type="http://schemas.openxmlformats.org/officeDocument/2006/relationships/hyperlink" Target="http://dictionary.cambridge.org/dictionary/english/lobby" TargetMode="External"/><Relationship Id="rId18" Type="http://schemas.openxmlformats.org/officeDocument/2006/relationships/hyperlink" Target="http://dictionary.cambridge.org/dictionary/english/temple" TargetMode="External"/><Relationship Id="rId26" Type="http://schemas.openxmlformats.org/officeDocument/2006/relationships/hyperlink" Target="http://dictionary.cambridge.org/dictionary/english/realm" TargetMode="External"/><Relationship Id="rId39" Type="http://schemas.openxmlformats.org/officeDocument/2006/relationships/hyperlink" Target="http://dictionary.cambridge.org/dictionary/english/warehouse" TargetMode="External"/><Relationship Id="rId3" Type="http://schemas.openxmlformats.org/officeDocument/2006/relationships/hyperlink" Target="http://dictionary.cambridge.org/dictionary/english/palace" TargetMode="External"/><Relationship Id="rId21" Type="http://schemas.openxmlformats.org/officeDocument/2006/relationships/hyperlink" Target="http://dictionary.cambridge.org/dictionary/english/lawn" TargetMode="External"/><Relationship Id="rId34" Type="http://schemas.openxmlformats.org/officeDocument/2006/relationships/hyperlink" Target="http://dictionary.cambridge.org/dictionary/english/suburb" TargetMode="External"/><Relationship Id="rId7" Type="http://schemas.openxmlformats.org/officeDocument/2006/relationships/hyperlink" Target="http://dictionary.cambridge.org/dictionary/english/nowhere" TargetMode="External"/><Relationship Id="rId12" Type="http://schemas.openxmlformats.org/officeDocument/2006/relationships/hyperlink" Target="http://dictionary.cambridge.org/dictionary/english/casino" TargetMode="External"/><Relationship Id="rId17" Type="http://schemas.openxmlformats.org/officeDocument/2006/relationships/hyperlink" Target="http://dictionary.cambridge.org/dictionary/english/pool" TargetMode="External"/><Relationship Id="rId25" Type="http://schemas.openxmlformats.org/officeDocument/2006/relationships/hyperlink" Target="http://dictionary.cambridge.org/dictionary/english/homeland" TargetMode="External"/><Relationship Id="rId33" Type="http://schemas.openxmlformats.org/officeDocument/2006/relationships/hyperlink" Target="http://dictionary.cambridge.org/dictionary/english/rural" TargetMode="External"/><Relationship Id="rId38" Type="http://schemas.openxmlformats.org/officeDocument/2006/relationships/hyperlink" Target="http://dictionary.cambridge.org/dictionary/english/dam" TargetMode="External"/><Relationship Id="rId2" Type="http://schemas.openxmlformats.org/officeDocument/2006/relationships/hyperlink" Target="http://dictionary.cambridge.org/dictionary/english/monument" TargetMode="External"/><Relationship Id="rId16" Type="http://schemas.openxmlformats.org/officeDocument/2006/relationships/hyperlink" Target="http://dictionary.cambridge.org/dictionary/english/doorway" TargetMode="External"/><Relationship Id="rId20" Type="http://schemas.openxmlformats.org/officeDocument/2006/relationships/hyperlink" Target="http://dictionary.cambridge.org/dictionary/english/barn" TargetMode="External"/><Relationship Id="rId29" Type="http://schemas.openxmlformats.org/officeDocument/2006/relationships/hyperlink" Target="http://dictionary.cambridge.org/dictionary/english/refuge" TargetMode="External"/><Relationship Id="rId1" Type="http://schemas.openxmlformats.org/officeDocument/2006/relationships/hyperlink" Target="http://dictionary.cambridge.org/dictionary/english/metropolitan" TargetMode="External"/><Relationship Id="rId6" Type="http://schemas.openxmlformats.org/officeDocument/2006/relationships/hyperlink" Target="http://dictionary.cambridge.org/dictionary/english/statute" TargetMode="External"/><Relationship Id="rId11" Type="http://schemas.openxmlformats.org/officeDocument/2006/relationships/hyperlink" Target="http://dictionary.cambridge.org/dictionary/english/gallery" TargetMode="External"/><Relationship Id="rId24" Type="http://schemas.openxmlformats.org/officeDocument/2006/relationships/hyperlink" Target="http://dictionary.cambridge.org/dictionary/english/ranch" TargetMode="External"/><Relationship Id="rId32" Type="http://schemas.openxmlformats.org/officeDocument/2006/relationships/hyperlink" Target="http://dictionary.cambridge.org/dictionary/english/driveway" TargetMode="External"/><Relationship Id="rId37" Type="http://schemas.openxmlformats.org/officeDocument/2006/relationships/hyperlink" Target="http://dictionary.cambridge.org/dictionary/english/infrastructure" TargetMode="External"/><Relationship Id="rId40" Type="http://schemas.openxmlformats.org/officeDocument/2006/relationships/printerSettings" Target="../printerSettings/printerSettings10.bin"/><Relationship Id="rId5" Type="http://schemas.openxmlformats.org/officeDocument/2006/relationships/hyperlink" Target="http://dictionary.cambridge.org/dictionary/english/stadium" TargetMode="External"/><Relationship Id="rId15" Type="http://schemas.openxmlformats.org/officeDocument/2006/relationships/hyperlink" Target="http://dictionary.cambridge.org/dictionary/english/cottage" TargetMode="External"/><Relationship Id="rId23" Type="http://schemas.openxmlformats.org/officeDocument/2006/relationships/hyperlink" Target="http://dictionary.cambridge.org/dictionary/english/pit" TargetMode="External"/><Relationship Id="rId28" Type="http://schemas.openxmlformats.org/officeDocument/2006/relationships/hyperlink" Target="http://dictionary.cambridge.org/dictionary/english/port" TargetMode="External"/><Relationship Id="rId36" Type="http://schemas.openxmlformats.org/officeDocument/2006/relationships/hyperlink" Target="http://dictionary.cambridge.org/dictionary/english/opera" TargetMode="External"/><Relationship Id="rId10" Type="http://schemas.openxmlformats.org/officeDocument/2006/relationships/hyperlink" Target="http://dictionary.cambridge.org/dictionary/english/bridge" TargetMode="External"/><Relationship Id="rId19" Type="http://schemas.openxmlformats.org/officeDocument/2006/relationships/hyperlink" Target="http://dictionary.cambridge.org/dictionary/english/theater" TargetMode="External"/><Relationship Id="rId31" Type="http://schemas.openxmlformats.org/officeDocument/2006/relationships/hyperlink" Target="http://dictionary.cambridge.org/dictionary/english/surface" TargetMode="External"/><Relationship Id="rId4" Type="http://schemas.openxmlformats.org/officeDocument/2006/relationships/hyperlink" Target="http://dictionary.cambridge.org/dictionary/english/remote" TargetMode="External"/><Relationship Id="rId9" Type="http://schemas.openxmlformats.org/officeDocument/2006/relationships/hyperlink" Target="http://dictionary.cambridge.org/dictionary/english/pond" TargetMode="External"/><Relationship Id="rId14" Type="http://schemas.openxmlformats.org/officeDocument/2006/relationships/hyperlink" Target="http://dictionary.cambridge.org/dictionary/english/tower" TargetMode="External"/><Relationship Id="rId22" Type="http://schemas.openxmlformats.org/officeDocument/2006/relationships/hyperlink" Target="http://dictionary.cambridge.org/dictionary/english/row" TargetMode="External"/><Relationship Id="rId27" Type="http://schemas.openxmlformats.org/officeDocument/2006/relationships/hyperlink" Target="http://dictionary.cambridge.org/dictionary/english/dock" TargetMode="External"/><Relationship Id="rId30" Type="http://schemas.openxmlformats.org/officeDocument/2006/relationships/hyperlink" Target="http://dictionary.cambridge.org/dictionary/english/site" TargetMode="External"/><Relationship Id="rId35" Type="http://schemas.openxmlformats.org/officeDocument/2006/relationships/hyperlink" Target="http://dictionary.cambridge.org/dictionary/english/suburb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09"/>
  <sheetViews>
    <sheetView showGridLines="0" tabSelected="1" zoomScaleNormal="100" workbookViewId="0">
      <pane ySplit="3" topLeftCell="A4" activePane="bottomLeft" state="frozen"/>
      <selection pane="bottomLeft" activeCell="A4" sqref="A4"/>
    </sheetView>
  </sheetViews>
  <sheetFormatPr defaultColWidth="0" defaultRowHeight="0" customHeight="1" zero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7.54296875" hidden="1" customWidth="1"/>
    <col min="8" max="16381" width="14.453125" hidden="1"/>
    <col min="16382" max="16382" width="2.1796875" customWidth="1"/>
    <col min="16383" max="16384" width="1.7265625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0/15 Learned / Total  </v>
      </c>
      <c r="E1" s="153" t="s">
        <v>6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124"/>
      <c r="B4" s="84">
        <v>37</v>
      </c>
      <c r="C4" s="149" t="str">
        <f>HYPERLINK("http://dictionary.cambridge.org/dictionary/english/can","can")</f>
        <v>can</v>
      </c>
      <c r="D4" s="122"/>
      <c r="E4" s="122" t="s">
        <v>133</v>
      </c>
      <c r="F4" s="122"/>
      <c r="G4" s="125"/>
    </row>
    <row r="5" spans="1:7" s="90" customFormat="1" ht="46" customHeight="1">
      <c r="A5" s="124"/>
      <c r="B5" s="84">
        <v>96</v>
      </c>
      <c r="C5" s="108" t="str">
        <f>HYPERLINK("http://dictionary.cambridge.org/dictionary/english/here","here")</f>
        <v>here</v>
      </c>
      <c r="D5" s="122"/>
      <c r="E5" s="122" t="s">
        <v>134</v>
      </c>
      <c r="F5" s="122"/>
      <c r="G5" s="78"/>
    </row>
    <row r="6" spans="1:7" s="90" customFormat="1" ht="46" customHeight="1">
      <c r="A6" s="124"/>
      <c r="B6" s="84">
        <v>162</v>
      </c>
      <c r="C6" s="108" t="str">
        <f>HYPERLINK("http://dictionary.cambridge.org/dictionary/english/big","big")</f>
        <v>big</v>
      </c>
      <c r="D6" s="122"/>
      <c r="E6" s="122" t="s">
        <v>135</v>
      </c>
      <c r="F6" s="122"/>
      <c r="G6" s="81"/>
    </row>
    <row r="7" spans="1:7" s="90" customFormat="1" ht="46" customHeight="1">
      <c r="A7" s="124"/>
      <c r="B7" s="84">
        <v>237</v>
      </c>
      <c r="C7" s="108" t="str">
        <f>HYPERLINK("http://dictionary.cambridge.org/dictionary/english/month","month")</f>
        <v>month</v>
      </c>
      <c r="D7" s="122"/>
      <c r="E7" s="122" t="s">
        <v>136</v>
      </c>
      <c r="F7" s="122"/>
      <c r="G7" s="81"/>
    </row>
    <row r="8" spans="1:7" s="90" customFormat="1" ht="46" customHeight="1">
      <c r="A8" s="124"/>
      <c r="B8" s="84">
        <v>646</v>
      </c>
      <c r="C8" s="121" t="s">
        <v>5</v>
      </c>
      <c r="D8" s="122"/>
      <c r="E8" s="122" t="s">
        <v>137</v>
      </c>
      <c r="F8" s="122"/>
      <c r="G8" s="81"/>
    </row>
    <row r="9" spans="1:7" s="90" customFormat="1" ht="46" customHeight="1">
      <c r="A9" s="124"/>
      <c r="B9" s="84">
        <v>667</v>
      </c>
      <c r="C9" s="121" t="s">
        <v>28</v>
      </c>
      <c r="D9" s="122"/>
      <c r="E9" s="122" t="s">
        <v>138</v>
      </c>
      <c r="F9" s="122"/>
      <c r="G9" s="81"/>
    </row>
    <row r="10" spans="1:7" s="90" customFormat="1" ht="46" customHeight="1">
      <c r="A10" s="124"/>
      <c r="B10" s="84">
        <v>669</v>
      </c>
      <c r="C10" s="108" t="str">
        <f>HYPERLINK("http://dictionary.cambridge.org/dictionary/english/per ","per ")</f>
        <v xml:space="preserve">per </v>
      </c>
      <c r="D10" s="122"/>
      <c r="E10" s="122" t="s">
        <v>139</v>
      </c>
      <c r="F10" s="122"/>
      <c r="G10" s="81"/>
    </row>
    <row r="11" spans="1:7" s="90" customFormat="1" ht="46" customHeight="1">
      <c r="A11" s="124"/>
      <c r="B11" s="84">
        <v>695</v>
      </c>
      <c r="C11" s="108" t="str">
        <f>HYPERLINK("http://dictionary.cambridge.org/dictionary/english/agency","agency")</f>
        <v>agency</v>
      </c>
      <c r="D11" s="122"/>
      <c r="E11" s="122"/>
      <c r="F11" s="122"/>
      <c r="G11" s="81"/>
    </row>
    <row r="12" spans="1:7" s="90" customFormat="1" ht="46" customHeight="1">
      <c r="A12" s="124"/>
      <c r="B12" s="84">
        <v>1023</v>
      </c>
      <c r="C12" s="121" t="s">
        <v>34</v>
      </c>
      <c r="D12" s="126"/>
      <c r="E12" s="126" t="s">
        <v>140</v>
      </c>
      <c r="F12" s="126"/>
      <c r="G12" s="81"/>
    </row>
    <row r="13" spans="1:7" s="90" customFormat="1" ht="46" customHeight="1">
      <c r="A13" s="124"/>
      <c r="B13" s="87">
        <v>1085</v>
      </c>
      <c r="C13" s="108" t="str">
        <f>HYPERLINK("http://dictionary.cambridge.org/dictionary/english/travel","travel")</f>
        <v>travel</v>
      </c>
      <c r="D13" s="122"/>
      <c r="E13" s="122" t="s">
        <v>141</v>
      </c>
      <c r="F13" s="122"/>
      <c r="G13" s="81"/>
    </row>
    <row r="14" spans="1:7" s="90" customFormat="1" ht="46" customHeight="1">
      <c r="A14" s="124"/>
      <c r="B14" s="84">
        <v>2068</v>
      </c>
      <c r="C14" s="108" t="str">
        <f>HYPERLINK("http://dictionary.cambridge.org/dictionary/english/lower","lower")</f>
        <v>lower</v>
      </c>
      <c r="D14" s="122"/>
      <c r="E14" s="122" t="s">
        <v>142</v>
      </c>
      <c r="F14" s="122"/>
      <c r="G14" s="81"/>
    </row>
    <row r="15" spans="1:7" s="90" customFormat="1" ht="46" customHeight="1">
      <c r="A15" s="124"/>
      <c r="B15" s="84">
        <v>4540</v>
      </c>
      <c r="C15" s="108" t="str">
        <f>HYPERLINK("http://dictionary.cambridge.org/dictionary/english/marketplace","marketplace")</f>
        <v>marketplace</v>
      </c>
      <c r="D15" s="126"/>
      <c r="E15" s="126" t="s">
        <v>143</v>
      </c>
      <c r="F15" s="126"/>
      <c r="G15" s="81"/>
    </row>
    <row r="16" spans="1:7" s="90" customFormat="1" ht="46" customHeight="1">
      <c r="A16" s="124"/>
      <c r="B16" s="84">
        <v>4766</v>
      </c>
      <c r="C16" s="121" t="s">
        <v>29</v>
      </c>
      <c r="D16" s="126"/>
      <c r="E16" s="126" t="s">
        <v>144</v>
      </c>
      <c r="F16" s="126"/>
      <c r="G16" s="81"/>
    </row>
    <row r="17" spans="1:7" s="90" customFormat="1" ht="46" customHeight="1">
      <c r="A17" s="124"/>
      <c r="B17" s="87">
        <v>4830</v>
      </c>
      <c r="C17" s="108" t="str">
        <f>HYPERLINK("http://dictionary.cambridge.org/dictionary/english/fare","fare")</f>
        <v>fare</v>
      </c>
      <c r="D17" s="126"/>
      <c r="E17" s="122" t="s">
        <v>142</v>
      </c>
      <c r="F17" s="126"/>
      <c r="G17" s="81"/>
    </row>
    <row r="18" spans="1:7" s="90" customFormat="1" ht="46" customHeight="1">
      <c r="A18" s="124"/>
      <c r="B18" s="127" t="s">
        <v>7</v>
      </c>
      <c r="C18" s="108" t="str">
        <f>HYPERLINK("http://dictionary.cambridge.org/dictionary/english/enquiring","enquiring")</f>
        <v>enquiring</v>
      </c>
      <c r="D18" s="122"/>
      <c r="E18" s="122" t="s">
        <v>145</v>
      </c>
      <c r="F18" s="122"/>
      <c r="G18" s="81"/>
    </row>
    <row r="19" spans="1:7" s="90" customFormat="1" ht="46" hidden="1" customHeight="1">
      <c r="A19" s="124"/>
      <c r="B19" s="127"/>
      <c r="C19" s="82"/>
      <c r="D19" s="122"/>
      <c r="E19" s="122"/>
      <c r="F19" s="122"/>
      <c r="G19" s="81"/>
    </row>
    <row r="20" spans="1:7" s="90" customFormat="1" ht="46" hidden="1" customHeight="1">
      <c r="A20" s="124"/>
      <c r="B20" s="127"/>
      <c r="C20" s="127"/>
      <c r="D20" s="122"/>
      <c r="E20" s="122"/>
      <c r="F20" s="122"/>
      <c r="G20" s="81"/>
    </row>
    <row r="21" spans="1:7" s="90" customFormat="1" ht="46" hidden="1" customHeight="1">
      <c r="A21" s="124"/>
      <c r="B21" s="127"/>
      <c r="C21" s="127"/>
      <c r="D21" s="122"/>
      <c r="E21" s="122"/>
      <c r="F21" s="122"/>
      <c r="G21" s="81"/>
    </row>
    <row r="22" spans="1:7" s="90" customFormat="1" ht="46" hidden="1" customHeight="1">
      <c r="A22" s="124"/>
      <c r="B22" s="127"/>
      <c r="C22" s="127"/>
      <c r="D22" s="122"/>
      <c r="E22" s="122"/>
      <c r="F22" s="122"/>
      <c r="G22" s="81"/>
    </row>
    <row r="23" spans="1:7" s="90" customFormat="1" ht="46" hidden="1" customHeight="1">
      <c r="A23" s="124"/>
      <c r="B23" s="127"/>
      <c r="C23" s="127"/>
      <c r="D23" s="122"/>
      <c r="E23" s="122"/>
      <c r="F23" s="122"/>
      <c r="G23" s="81"/>
    </row>
    <row r="24" spans="1:7" s="90" customFormat="1" ht="46" hidden="1" customHeight="1">
      <c r="A24" s="124"/>
      <c r="B24" s="127"/>
      <c r="C24" s="127"/>
      <c r="D24" s="122"/>
      <c r="E24" s="123"/>
      <c r="F24" s="82"/>
      <c r="G24" s="81"/>
    </row>
    <row r="25" spans="1:7" s="90" customFormat="1" ht="46" hidden="1" customHeight="1">
      <c r="A25" s="124"/>
      <c r="B25" s="127"/>
      <c r="C25" s="127"/>
      <c r="D25" s="122"/>
      <c r="E25" s="123"/>
      <c r="F25" s="82"/>
      <c r="G25" s="81"/>
    </row>
    <row r="26" spans="1:7" s="90" customFormat="1" ht="46" hidden="1" customHeight="1">
      <c r="A26" s="124"/>
      <c r="B26" s="127"/>
      <c r="C26" s="127"/>
      <c r="D26" s="122"/>
      <c r="E26" s="123"/>
      <c r="F26" s="82"/>
      <c r="G26" s="81"/>
    </row>
    <row r="27" spans="1:7" s="90" customFormat="1" ht="46" hidden="1" customHeight="1">
      <c r="A27" s="124"/>
      <c r="B27" s="127"/>
      <c r="C27" s="127"/>
      <c r="D27" s="122"/>
      <c r="E27" s="123"/>
      <c r="F27" s="82"/>
      <c r="G27" s="81"/>
    </row>
    <row r="28" spans="1:7" s="90" customFormat="1" ht="46" hidden="1" customHeight="1">
      <c r="A28" s="124"/>
      <c r="B28" s="127"/>
      <c r="C28" s="127"/>
      <c r="D28" s="122"/>
      <c r="E28" s="123"/>
      <c r="F28" s="82"/>
      <c r="G28" s="81"/>
    </row>
    <row r="29" spans="1:7" s="90" customFormat="1" ht="46" hidden="1" customHeight="1">
      <c r="A29" s="124"/>
      <c r="B29" s="127"/>
      <c r="C29" s="127"/>
      <c r="D29" s="122"/>
      <c r="E29" s="123"/>
      <c r="F29" s="82"/>
      <c r="G29" s="81"/>
    </row>
    <row r="30" spans="1:7" s="90" customFormat="1" ht="46" hidden="1" customHeight="1">
      <c r="A30" s="124"/>
      <c r="B30" s="127"/>
      <c r="C30" s="127"/>
      <c r="D30" s="122"/>
      <c r="E30" s="123"/>
      <c r="F30" s="82"/>
      <c r="G30" s="81"/>
    </row>
    <row r="31" spans="1:7" s="90" customFormat="1" ht="46" hidden="1" customHeight="1">
      <c r="A31" s="124"/>
      <c r="B31" s="127"/>
      <c r="C31" s="127"/>
      <c r="D31" s="122"/>
      <c r="E31" s="123"/>
      <c r="F31" s="82"/>
      <c r="G31" s="81"/>
    </row>
    <row r="32" spans="1:7" s="90" customFormat="1" ht="46" hidden="1" customHeight="1">
      <c r="A32" s="124"/>
      <c r="B32" s="127"/>
      <c r="C32" s="127"/>
      <c r="D32" s="126"/>
      <c r="E32" s="123"/>
      <c r="F32" s="82"/>
      <c r="G32" s="92"/>
    </row>
    <row r="33" spans="1:7" s="90" customFormat="1" ht="46" hidden="1" customHeight="1">
      <c r="A33" s="124"/>
      <c r="B33" s="127"/>
      <c r="C33" s="127"/>
      <c r="D33" s="122"/>
      <c r="E33" s="123"/>
      <c r="F33" s="82"/>
      <c r="G33" s="81"/>
    </row>
    <row r="34" spans="1:7" s="90" customFormat="1" ht="46" hidden="1" customHeight="1">
      <c r="A34" s="124"/>
      <c r="B34" s="127"/>
      <c r="C34" s="127"/>
      <c r="D34" s="122"/>
      <c r="E34" s="123"/>
      <c r="F34" s="82"/>
      <c r="G34" s="81"/>
    </row>
    <row r="35" spans="1:7" s="90" customFormat="1" ht="46" hidden="1" customHeight="1">
      <c r="A35" s="124"/>
      <c r="B35" s="127"/>
      <c r="C35" s="127"/>
      <c r="D35" s="126"/>
      <c r="E35" s="123"/>
      <c r="F35" s="82"/>
      <c r="G35" s="81"/>
    </row>
    <row r="36" spans="1:7" s="90" customFormat="1" ht="46" hidden="1" customHeight="1">
      <c r="A36" s="124"/>
      <c r="B36" s="127"/>
      <c r="C36" s="127"/>
      <c r="D36" s="126"/>
      <c r="E36" s="123"/>
      <c r="F36" s="82"/>
      <c r="G36" s="81"/>
    </row>
    <row r="37" spans="1:7" ht="22.5" hidden="1" customHeight="1">
      <c r="A37" s="45"/>
      <c r="B37" s="51"/>
      <c r="C37" s="51"/>
      <c r="D37" s="50"/>
      <c r="E37" s="46"/>
      <c r="F37" s="35"/>
      <c r="G37" s="19"/>
    </row>
    <row r="38" spans="1:7" ht="22.5" hidden="1" customHeight="1">
      <c r="A38" s="45"/>
      <c r="B38" s="51"/>
      <c r="C38" s="51"/>
      <c r="D38" s="49"/>
      <c r="E38" s="46"/>
      <c r="F38" s="35"/>
      <c r="G38" s="19"/>
    </row>
    <row r="39" spans="1:7" ht="22.5" hidden="1" customHeight="1">
      <c r="A39" s="45"/>
      <c r="B39" s="51"/>
      <c r="C39" s="51"/>
      <c r="D39" s="49"/>
      <c r="E39" s="46"/>
      <c r="F39" s="35"/>
      <c r="G39" s="19"/>
    </row>
    <row r="40" spans="1:7" ht="22.5" hidden="1" customHeight="1">
      <c r="A40" s="45"/>
      <c r="B40" s="51"/>
      <c r="C40" s="51"/>
      <c r="D40" s="52"/>
      <c r="E40" s="46"/>
      <c r="F40" s="35"/>
      <c r="G40" s="19"/>
    </row>
    <row r="41" spans="1:7" ht="22.5" hidden="1" customHeight="1">
      <c r="A41" s="45"/>
      <c r="B41" s="51"/>
      <c r="C41" s="51"/>
      <c r="D41" s="53"/>
      <c r="E41" s="46"/>
      <c r="F41" s="35"/>
      <c r="G41" s="19"/>
    </row>
    <row r="42" spans="1:7" ht="22.5" hidden="1" customHeight="1">
      <c r="A42" s="45"/>
      <c r="B42" s="51"/>
      <c r="C42" s="51"/>
      <c r="D42" s="49"/>
      <c r="E42" s="46"/>
      <c r="F42" s="35"/>
      <c r="G42" s="19"/>
    </row>
    <row r="43" spans="1:7" ht="22.5" hidden="1" customHeight="1">
      <c r="A43" s="45"/>
      <c r="B43" s="51"/>
      <c r="C43" s="51"/>
      <c r="D43" s="49"/>
      <c r="E43" s="46"/>
      <c r="F43" s="35"/>
      <c r="G43" s="19"/>
    </row>
    <row r="44" spans="1:7" ht="22.5" hidden="1" customHeight="1">
      <c r="A44" s="45"/>
      <c r="B44" s="51"/>
      <c r="C44" s="51"/>
      <c r="D44" s="49"/>
      <c r="E44" s="46"/>
      <c r="F44" s="35"/>
      <c r="G44" s="19"/>
    </row>
    <row r="45" spans="1:7" ht="22.5" hidden="1" customHeight="1">
      <c r="A45" s="45"/>
      <c r="B45" s="51"/>
      <c r="C45" s="51"/>
      <c r="D45" s="49"/>
      <c r="E45" s="46"/>
      <c r="F45" s="35"/>
      <c r="G45" s="19"/>
    </row>
    <row r="46" spans="1:7" ht="22.5" hidden="1" customHeight="1">
      <c r="A46" s="45"/>
      <c r="B46" s="51"/>
      <c r="C46" s="51"/>
      <c r="D46" s="49"/>
      <c r="E46" s="46"/>
      <c r="F46" s="35"/>
      <c r="G46" s="19"/>
    </row>
    <row r="47" spans="1:7" ht="22.5" hidden="1" customHeight="1">
      <c r="A47" s="45"/>
      <c r="B47" s="51"/>
      <c r="C47" s="51"/>
      <c r="D47" s="49"/>
      <c r="E47" s="46"/>
      <c r="F47" s="35"/>
      <c r="G47" s="19"/>
    </row>
    <row r="48" spans="1:7" ht="22.5" hidden="1" customHeight="1">
      <c r="A48" s="45"/>
      <c r="B48" s="51"/>
      <c r="C48" s="51"/>
      <c r="D48" s="49"/>
      <c r="E48" s="46"/>
      <c r="F48" s="35"/>
      <c r="G48" s="19"/>
    </row>
    <row r="49" spans="1:7" ht="22.5" hidden="1" customHeight="1">
      <c r="A49" s="45"/>
      <c r="B49" s="51"/>
      <c r="C49" s="51"/>
      <c r="D49" s="49"/>
      <c r="E49" s="46"/>
      <c r="F49" s="35"/>
      <c r="G49" s="19"/>
    </row>
    <row r="50" spans="1:7" ht="22.5" hidden="1" customHeight="1">
      <c r="A50" s="45"/>
      <c r="B50" s="51"/>
      <c r="C50" s="51"/>
      <c r="D50" s="49"/>
      <c r="E50" s="46"/>
      <c r="F50" s="35"/>
      <c r="G50" s="19"/>
    </row>
    <row r="51" spans="1:7" ht="22.5" hidden="1" customHeight="1">
      <c r="A51" s="45"/>
      <c r="B51" s="51"/>
      <c r="C51" s="51"/>
      <c r="D51" s="52"/>
      <c r="E51" s="46"/>
      <c r="F51" s="35"/>
      <c r="G51" s="19"/>
    </row>
    <row r="52" spans="1:7" ht="22.5" hidden="1" customHeight="1">
      <c r="A52" s="45"/>
      <c r="B52" s="51"/>
      <c r="C52" s="51"/>
      <c r="D52" s="49"/>
      <c r="E52" s="46"/>
      <c r="F52" s="35"/>
      <c r="G52" s="19"/>
    </row>
    <row r="53" spans="1:7" ht="22.5" hidden="1" customHeight="1">
      <c r="A53" s="45"/>
      <c r="B53" s="51"/>
      <c r="C53" s="51"/>
      <c r="D53" s="49"/>
      <c r="E53" s="46"/>
      <c r="F53" s="35"/>
      <c r="G53" s="19"/>
    </row>
    <row r="54" spans="1:7" ht="22.5" hidden="1" customHeight="1">
      <c r="A54" s="45"/>
      <c r="B54" s="51"/>
      <c r="C54" s="51"/>
      <c r="D54" s="49"/>
      <c r="E54" s="46"/>
      <c r="F54" s="35"/>
      <c r="G54" s="19"/>
    </row>
    <row r="55" spans="1:7" ht="22.5" hidden="1" customHeight="1">
      <c r="A55" s="1"/>
      <c r="B55" s="47"/>
      <c r="C55" s="47"/>
      <c r="D55" s="48"/>
      <c r="E55" s="3"/>
      <c r="F55" s="35"/>
      <c r="G55" s="19"/>
    </row>
    <row r="56" spans="1:7" ht="22.5" hidden="1" customHeight="1">
      <c r="A56" s="1"/>
      <c r="B56" s="2"/>
      <c r="C56" s="2"/>
      <c r="D56" s="4"/>
      <c r="E56" s="3"/>
      <c r="F56" s="35"/>
      <c r="G56" s="19"/>
    </row>
    <row r="57" spans="1:7" ht="22.5" hidden="1" customHeight="1">
      <c r="A57" s="1"/>
      <c r="B57" s="2"/>
      <c r="C57" s="2"/>
      <c r="D57" s="7"/>
      <c r="E57" s="3"/>
      <c r="F57" s="35"/>
      <c r="G57" s="19"/>
    </row>
    <row r="58" spans="1:7" ht="22.5" hidden="1" customHeight="1">
      <c r="A58" s="1"/>
      <c r="B58" s="2"/>
      <c r="C58" s="2"/>
      <c r="D58" s="4"/>
      <c r="E58" s="3"/>
      <c r="F58" s="35"/>
      <c r="G58" s="19"/>
    </row>
    <row r="59" spans="1:7" ht="22.5" hidden="1" customHeight="1">
      <c r="A59" s="1"/>
      <c r="B59" s="10"/>
      <c r="C59" s="11"/>
      <c r="D59" s="6"/>
      <c r="E59" s="3"/>
      <c r="F59" s="17"/>
      <c r="G59" s="17"/>
    </row>
    <row r="60" spans="1:7" s="26" customFormat="1" ht="22.5" hidden="1" customHeight="1">
      <c r="A60" s="22"/>
      <c r="B60" s="23"/>
      <c r="C60" s="24"/>
      <c r="D60" s="24"/>
      <c r="E60" s="25"/>
      <c r="F60" s="39">
        <f>COUNTA($A$4:$A$59)</f>
        <v>0</v>
      </c>
      <c r="G60" s="25"/>
    </row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autoFilter ref="A3:C59"/>
  <sortState ref="B4:F17">
    <sortCondition ref="B4"/>
  </sortState>
  <mergeCells count="2">
    <mergeCell ref="A1:B1"/>
    <mergeCell ref="E1:F1"/>
  </mergeCells>
  <conditionalFormatting sqref="H30:XFD42 A20:D23 A38:D42 H45:XFD59 A45:D60 H4:XFD27 A4:A17 B7:B17 A24:C37 A18:B19 D17:D19">
    <cfRule type="expression" dxfId="1963" priority="263">
      <formula>NOT(ISBLANK($A4))</formula>
    </cfRule>
  </conditionalFormatting>
  <conditionalFormatting sqref="G5">
    <cfRule type="expression" dxfId="1962" priority="258">
      <formula>NOT(ISBLANK($A5))</formula>
    </cfRule>
  </conditionalFormatting>
  <conditionalFormatting sqref="G59">
    <cfRule type="expression" dxfId="1961" priority="250">
      <formula>NOT(ISBLANK($A59))</formula>
    </cfRule>
  </conditionalFormatting>
  <conditionalFormatting sqref="G25">
    <cfRule type="expression" dxfId="1959" priority="248">
      <formula>NOT(ISBLANK($A25))</formula>
    </cfRule>
  </conditionalFormatting>
  <conditionalFormatting sqref="G57">
    <cfRule type="expression" dxfId="1957" priority="246">
      <formula>NOT(ISBLANK($A57))</formula>
    </cfRule>
  </conditionalFormatting>
  <conditionalFormatting sqref="G35">
    <cfRule type="expression" dxfId="1955" priority="204">
      <formula>NOT(ISBLANK($A35))</formula>
    </cfRule>
  </conditionalFormatting>
  <conditionalFormatting sqref="G28">
    <cfRule type="expression" dxfId="1953" priority="206">
      <formula>NOT(ISBLANK($A28))</formula>
    </cfRule>
  </conditionalFormatting>
  <conditionalFormatting sqref="G24">
    <cfRule type="expression" dxfId="1951" priority="118">
      <formula>NOT(ISBLANK($A24))</formula>
    </cfRule>
  </conditionalFormatting>
  <conditionalFormatting sqref="G33">
    <cfRule type="expression" dxfId="1949" priority="200">
      <formula>NOT(ISBLANK($A33))</formula>
    </cfRule>
  </conditionalFormatting>
  <conditionalFormatting sqref="G55">
    <cfRule type="expression" dxfId="1947" priority="198">
      <formula>NOT(ISBLANK($A55))</formula>
    </cfRule>
  </conditionalFormatting>
  <conditionalFormatting sqref="G52:G54">
    <cfRule type="expression" dxfId="1945" priority="196">
      <formula>NOT(ISBLANK($A52))</formula>
    </cfRule>
  </conditionalFormatting>
  <conditionalFormatting sqref="G58">
    <cfRule type="expression" dxfId="1943" priority="194">
      <formula>NOT(ISBLANK($A58))</formula>
    </cfRule>
  </conditionalFormatting>
  <conditionalFormatting sqref="G56">
    <cfRule type="expression" dxfId="1941" priority="192">
      <formula>NOT(ISBLANK($A56))</formula>
    </cfRule>
  </conditionalFormatting>
  <conditionalFormatting sqref="G39">
    <cfRule type="expression" dxfId="1939" priority="176">
      <formula>NOT(ISBLANK($A39))</formula>
    </cfRule>
  </conditionalFormatting>
  <conditionalFormatting sqref="G41">
    <cfRule type="expression" dxfId="1937" priority="174">
      <formula>NOT(ISBLANK($A41))</formula>
    </cfRule>
  </conditionalFormatting>
  <conditionalFormatting sqref="G42">
    <cfRule type="expression" dxfId="1935" priority="172">
      <formula>NOT(ISBLANK($A42))</formula>
    </cfRule>
  </conditionalFormatting>
  <conditionalFormatting sqref="G45">
    <cfRule type="expression" dxfId="1933" priority="170">
      <formula>NOT(ISBLANK($A45))</formula>
    </cfRule>
  </conditionalFormatting>
  <conditionalFormatting sqref="G10:G11">
    <cfRule type="expression" dxfId="1932" priority="136">
      <formula>NOT(ISBLANK($A10))</formula>
    </cfRule>
  </conditionalFormatting>
  <conditionalFormatting sqref="G20">
    <cfRule type="expression" dxfId="1931" priority="146">
      <formula>NOT(ISBLANK($A20))</formula>
    </cfRule>
  </conditionalFormatting>
  <conditionalFormatting sqref="A43:D44 H43:XFD44">
    <cfRule type="expression" dxfId="1930" priority="161">
      <formula>NOT(ISBLANK($A43))</formula>
    </cfRule>
  </conditionalFormatting>
  <conditionalFormatting sqref="G19">
    <cfRule type="expression" dxfId="1929" priority="124">
      <formula>NOT(ISBLANK($A19))</formula>
    </cfRule>
  </conditionalFormatting>
  <conditionalFormatting sqref="G34">
    <cfRule type="expression" dxfId="1927" priority="154">
      <formula>NOT(ISBLANK($A34))</formula>
    </cfRule>
  </conditionalFormatting>
  <conditionalFormatting sqref="G48">
    <cfRule type="expression" dxfId="1925" priority="152">
      <formula>NOT(ISBLANK($A48))</formula>
    </cfRule>
  </conditionalFormatting>
  <conditionalFormatting sqref="G29">
    <cfRule type="expression" dxfId="1923" priority="150">
      <formula>NOT(ISBLANK($A29))</formula>
    </cfRule>
  </conditionalFormatting>
  <conditionalFormatting sqref="G22">
    <cfRule type="expression" dxfId="1922" priority="148">
      <formula>NOT(ISBLANK($A22))</formula>
    </cfRule>
  </conditionalFormatting>
  <conditionalFormatting sqref="G14">
    <cfRule type="expression" dxfId="1921" priority="144">
      <formula>NOT(ISBLANK($A14))</formula>
    </cfRule>
  </conditionalFormatting>
  <conditionalFormatting sqref="G6">
    <cfRule type="expression" dxfId="1920" priority="140">
      <formula>NOT(ISBLANK($A6))</formula>
    </cfRule>
  </conditionalFormatting>
  <conditionalFormatting sqref="G7">
    <cfRule type="expression" dxfId="1919" priority="138">
      <formula>NOT(ISBLANK($A7))</formula>
    </cfRule>
  </conditionalFormatting>
  <conditionalFormatting sqref="G12">
    <cfRule type="expression" dxfId="1918" priority="134">
      <formula>NOT(ISBLANK($A12))</formula>
    </cfRule>
  </conditionalFormatting>
  <conditionalFormatting sqref="G13">
    <cfRule type="expression" dxfId="1917" priority="132">
      <formula>NOT(ISBLANK($A13))</formula>
    </cfRule>
  </conditionalFormatting>
  <conditionalFormatting sqref="G15:G17">
    <cfRule type="expression" dxfId="1916" priority="128">
      <formula>NOT(ISBLANK($A15))</formula>
    </cfRule>
  </conditionalFormatting>
  <conditionalFormatting sqref="G18">
    <cfRule type="expression" dxfId="1915" priority="126">
      <formula>NOT(ISBLANK($A18))</formula>
    </cfRule>
  </conditionalFormatting>
  <conditionalFormatting sqref="G21">
    <cfRule type="expression" dxfId="1914" priority="122">
      <formula>NOT(ISBLANK($A21))</formula>
    </cfRule>
  </conditionalFormatting>
  <conditionalFormatting sqref="G23">
    <cfRule type="expression" dxfId="1913" priority="120">
      <formula>NOT(ISBLANK($A23))</formula>
    </cfRule>
  </conditionalFormatting>
  <conditionalFormatting sqref="G26">
    <cfRule type="expression" dxfId="1911" priority="116">
      <formula>NOT(ISBLANK($A26))</formula>
    </cfRule>
  </conditionalFormatting>
  <conditionalFormatting sqref="G27">
    <cfRule type="expression" dxfId="1909" priority="114">
      <formula>NOT(ISBLANK($A27))</formula>
    </cfRule>
  </conditionalFormatting>
  <conditionalFormatting sqref="G30:G31">
    <cfRule type="expression" dxfId="1907" priority="112">
      <formula>NOT(ISBLANK($A30))</formula>
    </cfRule>
  </conditionalFormatting>
  <conditionalFormatting sqref="G32">
    <cfRule type="expression" dxfId="1905" priority="110">
      <formula>NOT(ISBLANK($A32))</formula>
    </cfRule>
  </conditionalFormatting>
  <conditionalFormatting sqref="G36:G38">
    <cfRule type="expression" dxfId="1903" priority="108">
      <formula>NOT(ISBLANK($A36))</formula>
    </cfRule>
  </conditionalFormatting>
  <conditionalFormatting sqref="G40">
    <cfRule type="expression" dxfId="1901" priority="106">
      <formula>NOT(ISBLANK($A40))</formula>
    </cfRule>
  </conditionalFormatting>
  <conditionalFormatting sqref="G43:G44">
    <cfRule type="expression" dxfId="1899" priority="104">
      <formula>NOT(ISBLANK($A43))</formula>
    </cfRule>
  </conditionalFormatting>
  <conditionalFormatting sqref="G46:G47">
    <cfRule type="expression" dxfId="1897" priority="102">
      <formula>NOT(ISBLANK($A46))</formula>
    </cfRule>
  </conditionalFormatting>
  <conditionalFormatting sqref="G49:G51">
    <cfRule type="expression" dxfId="1895" priority="100">
      <formula>NOT(ISBLANK($A49))</formula>
    </cfRule>
  </conditionalFormatting>
  <conditionalFormatting sqref="G8">
    <cfRule type="expression" dxfId="1894" priority="69">
      <formula>NOT(ISBLANK($A8))</formula>
    </cfRule>
  </conditionalFormatting>
  <conditionalFormatting sqref="G9">
    <cfRule type="expression" dxfId="1893" priority="66">
      <formula>NOT(ISBLANK($A9))</formula>
    </cfRule>
  </conditionalFormatting>
  <conditionalFormatting sqref="B6">
    <cfRule type="expression" dxfId="1892" priority="53">
      <formula>NOT(ISBLANK($A6))</formula>
    </cfRule>
  </conditionalFormatting>
  <conditionalFormatting sqref="B4">
    <cfRule type="expression" dxfId="1891" priority="52">
      <formula>NOT(ISBLANK($A4))</formula>
    </cfRule>
  </conditionalFormatting>
  <conditionalFormatting sqref="B5">
    <cfRule type="expression" dxfId="1890" priority="50">
      <formula>NOT(ISBLANK($A5))</formula>
    </cfRule>
  </conditionalFormatting>
  <conditionalFormatting sqref="D24">
    <cfRule type="expression" dxfId="1889" priority="27">
      <formula>NOT(ISBLANK($A24))</formula>
    </cfRule>
  </conditionalFormatting>
  <conditionalFormatting sqref="D34">
    <cfRule type="expression" dxfId="1888" priority="26">
      <formula>NOT(ISBLANK($A34))</formula>
    </cfRule>
  </conditionalFormatting>
  <conditionalFormatting sqref="D25:D33 D35:D37">
    <cfRule type="expression" dxfId="1887" priority="28">
      <formula>NOT(ISBLANK($A25))</formula>
    </cfRule>
  </conditionalFormatting>
  <conditionalFormatting sqref="D5:D13 D15:D16">
    <cfRule type="expression" dxfId="1886" priority="25">
      <formula>NOT(ISBLANK($A5))</formula>
    </cfRule>
  </conditionalFormatting>
  <conditionalFormatting sqref="D4">
    <cfRule type="expression" dxfId="1885" priority="24">
      <formula>NOT(ISBLANK($A4))</formula>
    </cfRule>
  </conditionalFormatting>
  <conditionalFormatting sqref="D14">
    <cfRule type="expression" dxfId="1884" priority="23">
      <formula>NOT(ISBLANK($A14))</formula>
    </cfRule>
  </conditionalFormatting>
  <conditionalFormatting sqref="C19">
    <cfRule type="expression" dxfId="1883" priority="21">
      <formula>NOT(ISBLANK($A19))</formula>
    </cfRule>
  </conditionalFormatting>
  <conditionalFormatting sqref="C4:C5">
    <cfRule type="expression" dxfId="1882" priority="13">
      <formula>NOT(ISBLANK($A4))</formula>
    </cfRule>
  </conditionalFormatting>
  <conditionalFormatting sqref="C6">
    <cfRule type="expression" dxfId="1881" priority="14">
      <formula>NOT(ISBLANK($A20))</formula>
    </cfRule>
  </conditionalFormatting>
  <conditionalFormatting sqref="C7">
    <cfRule type="expression" dxfId="1880" priority="15">
      <formula>NOT(ISBLANK($A32))</formula>
    </cfRule>
  </conditionalFormatting>
  <conditionalFormatting sqref="C8">
    <cfRule type="expression" dxfId="1879" priority="16">
      <formula>NOT(ISBLANK($A36))</formula>
    </cfRule>
  </conditionalFormatting>
  <conditionalFormatting sqref="C9:C11">
    <cfRule type="expression" dxfId="1878" priority="17">
      <formula>NOT(ISBLANK($A39))</formula>
    </cfRule>
  </conditionalFormatting>
  <conditionalFormatting sqref="C12">
    <cfRule type="expression" dxfId="1877" priority="18">
      <formula>NOT(ISBLANK($A45))</formula>
    </cfRule>
  </conditionalFormatting>
  <conditionalFormatting sqref="C13:C14">
    <cfRule type="expression" dxfId="1876" priority="19">
      <formula>NOT(ISBLANK($A47))</formula>
    </cfRule>
  </conditionalFormatting>
  <conditionalFormatting sqref="C17">
    <cfRule type="expression" dxfId="1875" priority="20">
      <formula>NOT(ISBLANK($A52))</formula>
    </cfRule>
  </conditionalFormatting>
  <conditionalFormatting sqref="C18">
    <cfRule type="expression" dxfId="1874" priority="12">
      <formula>NOT(ISBLANK($A52))</formula>
    </cfRule>
  </conditionalFormatting>
  <conditionalFormatting sqref="C15:C16">
    <cfRule type="expression" dxfId="1873" priority="22">
      <formula>NOT(ISBLANK($A51))</formula>
    </cfRule>
  </conditionalFormatting>
  <hyperlinks>
    <hyperlink ref="C13" r:id="rId1" display="http://dictionary.cambridge.org/dictionary/english/travel"/>
    <hyperlink ref="C11" r:id="rId2" display="http://dictionary.cambridge.org/dictionary/english/agency"/>
    <hyperlink ref="C4" r:id="rId3" display="http://dictionary.cambridge.org/dictionary/english/can"/>
    <hyperlink ref="C15" r:id="rId4" display="http://dictionary.cambridge.org/dictionary/english/marketplace"/>
    <hyperlink ref="C5" r:id="rId5" display="http://dictionary.cambridge.org/dictionary/english/here"/>
    <hyperlink ref="C10" r:id="rId6" display="http://dictionary.cambridge.org/dictionary/english/per"/>
    <hyperlink ref="C6" r:id="rId7" display="http://dictionary.cambridge.org/dictionary/english/big"/>
    <hyperlink ref="C7" r:id="rId8" display="http://dictionary.cambridge.org/dictionary/english/month"/>
    <hyperlink ref="C14" r:id="rId9" display="http://dictionary.cambridge.org/dictionary/english/lower"/>
    <hyperlink ref="C17" r:id="rId10" display="http://dictionary.cambridge.org/dictionary/english/fare"/>
    <hyperlink ref="C18" r:id="rId11" display="http://dictionary.cambridge.org/dictionary/english/enquiring"/>
    <hyperlink ref="C8" r:id="rId12"/>
    <hyperlink ref="C9" r:id="rId13"/>
    <hyperlink ref="C16" r:id="rId14"/>
    <hyperlink ref="C12" r:id="rId15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30.6328125" style="43" customWidth="1"/>
    <col min="4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0/10 Learned / Total  </v>
      </c>
      <c r="E1" s="153" t="s">
        <v>9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94" t="s">
        <v>3</v>
      </c>
      <c r="F3" s="76" t="s">
        <v>4</v>
      </c>
    </row>
    <row r="4" spans="1:7" s="90" customFormat="1" ht="46" customHeight="1">
      <c r="A4" s="78"/>
      <c r="B4" s="101">
        <v>174</v>
      </c>
      <c r="C4" s="108" t="str">
        <f>HYPERLINK("http://dictionary.cambridge.org/dictionary/english/hand","hand")</f>
        <v>hand</v>
      </c>
      <c r="D4" s="117"/>
      <c r="E4" s="97" t="s">
        <v>146</v>
      </c>
      <c r="F4" s="97"/>
      <c r="G4" s="89"/>
    </row>
    <row r="5" spans="1:7" s="90" customFormat="1" ht="46" customHeight="1">
      <c r="A5" s="78"/>
      <c r="B5" s="101">
        <v>204</v>
      </c>
      <c r="C5" s="108" t="str">
        <f>HYPERLINK("http://dictionary.cambridge.org/dictionary/english/number","number")</f>
        <v>number</v>
      </c>
      <c r="E5" s="118" t="s">
        <v>147</v>
      </c>
      <c r="F5" s="118"/>
      <c r="G5" s="116"/>
    </row>
    <row r="6" spans="1:7" s="90" customFormat="1" ht="46" customHeight="1">
      <c r="A6" s="78"/>
      <c r="B6" s="101">
        <v>434</v>
      </c>
      <c r="C6" s="108" t="str">
        <f>HYPERLINK("http://dictionary.cambridge.org/dictionary/english/raise","raise")</f>
        <v>raise</v>
      </c>
      <c r="D6" s="117"/>
      <c r="E6" s="97" t="s">
        <v>148</v>
      </c>
      <c r="F6" s="97"/>
      <c r="G6" s="119"/>
    </row>
    <row r="7" spans="1:7" s="90" customFormat="1" ht="46" customHeight="1">
      <c r="A7" s="78"/>
      <c r="B7" s="101">
        <v>897</v>
      </c>
      <c r="C7" s="108" t="str">
        <f>HYPERLINK("https://www.learnthat.org/dictionary/33781_seat.html","seat")</f>
        <v>seat</v>
      </c>
      <c r="E7" s="118" t="s">
        <v>147</v>
      </c>
      <c r="F7" s="118"/>
      <c r="G7" s="119"/>
    </row>
    <row r="8" spans="1:7" s="90" customFormat="1" ht="46" customHeight="1">
      <c r="A8" s="78"/>
      <c r="B8" s="101">
        <v>1653</v>
      </c>
      <c r="C8" s="108" t="str">
        <f>HYPERLINK("https://www.learnthat.org/dictionary/12230_empty.html","empty")</f>
        <v>empty</v>
      </c>
      <c r="D8" s="117"/>
      <c r="E8" s="97" t="s">
        <v>149</v>
      </c>
      <c r="F8" s="97"/>
      <c r="G8" s="119"/>
    </row>
    <row r="9" spans="1:7" s="90" customFormat="1" ht="46" customHeight="1">
      <c r="A9" s="78"/>
      <c r="B9" s="101">
        <v>2338</v>
      </c>
      <c r="C9" s="108" t="str">
        <f>HYPERLINK("http://dictionary.cambridge.org/dictionary/english/attach","attach")</f>
        <v>attach</v>
      </c>
      <c r="D9" s="120"/>
      <c r="E9" s="118" t="s">
        <v>150</v>
      </c>
      <c r="F9" s="118"/>
      <c r="G9" s="119"/>
    </row>
    <row r="10" spans="1:7" s="90" customFormat="1" ht="46" customHeight="1">
      <c r="A10" s="78"/>
      <c r="B10" s="101">
        <v>2851</v>
      </c>
      <c r="C10" s="108" t="str">
        <f>HYPERLINK("http://dictionary.cambridge.org/dictionary/english/counter","counter")</f>
        <v>counter</v>
      </c>
      <c r="D10" s="117"/>
      <c r="E10" s="97" t="s">
        <v>8</v>
      </c>
      <c r="F10" s="97"/>
      <c r="G10" s="119"/>
    </row>
    <row r="11" spans="1:7" s="90" customFormat="1" ht="46" customHeight="1">
      <c r="A11" s="78"/>
      <c r="B11" s="101">
        <v>3178</v>
      </c>
      <c r="C11" s="108" t="str">
        <f>HYPERLINK("http://dictionary.cambridge.org/dictionary/english/cabin","cabin")</f>
        <v>cabin</v>
      </c>
      <c r="D11" s="120"/>
      <c r="E11" s="118" t="s">
        <v>151</v>
      </c>
      <c r="F11" s="118"/>
      <c r="G11" s="119"/>
    </row>
    <row r="12" spans="1:7" s="90" customFormat="1" ht="46" customHeight="1">
      <c r="A12" s="78"/>
      <c r="B12" s="101">
        <v>3622</v>
      </c>
      <c r="C12" s="108" t="str">
        <f>HYPERLINK("https://www.learnthat.org/dictionary/19805_inspect.html","inspect")</f>
        <v>inspect</v>
      </c>
      <c r="D12" s="117"/>
      <c r="E12" s="97" t="s">
        <v>152</v>
      </c>
      <c r="F12" s="97"/>
      <c r="G12" s="119"/>
    </row>
    <row r="13" spans="1:7" s="90" customFormat="1" ht="46" customHeight="1">
      <c r="A13" s="78"/>
      <c r="B13" s="101">
        <v>4520</v>
      </c>
      <c r="C13" s="108" t="str">
        <f>HYPERLINK("http://dictionary.cambridge.org/dictionary/english/tray","tray")</f>
        <v>tray</v>
      </c>
      <c r="D13" s="117"/>
      <c r="E13" s="97" t="s">
        <v>153</v>
      </c>
      <c r="F13" s="97"/>
      <c r="G13" s="119"/>
    </row>
    <row r="14" spans="1:7" ht="22.5" hidden="1" customHeight="1">
      <c r="A14" s="14"/>
      <c r="B14" s="2"/>
      <c r="C14" s="60"/>
      <c r="D14" s="109"/>
      <c r="E14" s="95"/>
      <c r="F14" s="95"/>
      <c r="G14" s="27"/>
    </row>
    <row r="15" spans="1:7" ht="22.5" hidden="1" customHeight="1">
      <c r="A15" s="14"/>
      <c r="B15" s="2"/>
      <c r="C15" s="30"/>
      <c r="D15" s="109"/>
      <c r="E15" s="95"/>
      <c r="F15" s="95"/>
      <c r="G15" s="27"/>
    </row>
    <row r="16" spans="1:7" ht="22.5" hidden="1" customHeight="1">
      <c r="A16" s="14"/>
      <c r="B16" s="2"/>
      <c r="C16" s="30"/>
      <c r="D16" s="109"/>
      <c r="E16" s="95"/>
      <c r="F16" s="95"/>
      <c r="G16" s="27"/>
    </row>
    <row r="17" spans="1:7" ht="22.5" hidden="1" customHeight="1">
      <c r="A17" s="14"/>
      <c r="B17" s="2"/>
      <c r="C17" s="30"/>
      <c r="D17" s="109"/>
      <c r="E17" s="95"/>
      <c r="F17" s="95"/>
      <c r="G17" s="27"/>
    </row>
    <row r="18" spans="1:7" ht="22.5" hidden="1" customHeight="1">
      <c r="A18" s="14"/>
      <c r="B18" s="2"/>
      <c r="C18" s="30"/>
      <c r="D18" s="109"/>
      <c r="E18" s="95"/>
      <c r="F18" s="95"/>
      <c r="G18" s="27"/>
    </row>
    <row r="19" spans="1:7" ht="22.5" hidden="1" customHeight="1">
      <c r="A19" s="14"/>
      <c r="B19" s="2"/>
      <c r="C19" s="30"/>
      <c r="D19" s="109"/>
      <c r="E19" s="95"/>
      <c r="F19" s="95"/>
      <c r="G19" s="27"/>
    </row>
    <row r="20" spans="1:7" ht="22.5" hidden="1" customHeight="1">
      <c r="A20" s="14"/>
      <c r="B20" s="2"/>
      <c r="C20" s="30"/>
      <c r="D20" s="109"/>
      <c r="E20" s="95"/>
      <c r="F20" s="95"/>
      <c r="G20" s="27"/>
    </row>
    <row r="21" spans="1:7" ht="22.5" hidden="1" customHeight="1">
      <c r="A21" s="14"/>
      <c r="B21" s="2"/>
      <c r="C21" s="30"/>
      <c r="D21" s="109"/>
      <c r="E21" s="95"/>
      <c r="F21" s="95"/>
      <c r="G21" s="27"/>
    </row>
    <row r="22" spans="1:7" ht="22.5" hidden="1" customHeight="1">
      <c r="A22" s="14"/>
      <c r="B22" s="2"/>
      <c r="C22" s="30"/>
      <c r="D22" s="109"/>
      <c r="E22" s="95"/>
      <c r="F22" s="95"/>
      <c r="G22" s="27"/>
    </row>
    <row r="23" spans="1:7" ht="22.5" hidden="1" customHeight="1">
      <c r="A23" s="14"/>
      <c r="B23" s="2"/>
      <c r="C23" s="30"/>
      <c r="D23" s="109"/>
      <c r="E23" s="95"/>
      <c r="F23" s="95"/>
      <c r="G23" s="27"/>
    </row>
    <row r="24" spans="1:7" ht="22.5" hidden="1" customHeight="1">
      <c r="A24" s="14"/>
      <c r="B24" s="2"/>
      <c r="C24" s="30"/>
      <c r="D24" s="109"/>
      <c r="E24" s="95"/>
      <c r="F24" s="95"/>
      <c r="G24" s="27"/>
    </row>
    <row r="25" spans="1:7" ht="22.5" hidden="1" customHeight="1">
      <c r="A25" s="14"/>
      <c r="B25" s="2"/>
      <c r="C25" s="30"/>
      <c r="D25" s="109"/>
      <c r="E25" s="114"/>
      <c r="F25" s="115"/>
      <c r="G25" s="27"/>
    </row>
    <row r="26" spans="1:7" ht="22.5" hidden="1" customHeight="1">
      <c r="A26" s="14"/>
      <c r="B26" s="2"/>
      <c r="C26" s="30"/>
      <c r="D26" s="109"/>
      <c r="E26" s="114"/>
      <c r="F26" s="115"/>
      <c r="G26" s="27"/>
    </row>
    <row r="27" spans="1:7" ht="22.5" hidden="1" customHeight="1">
      <c r="A27" s="14"/>
      <c r="B27" s="2"/>
      <c r="C27" s="30"/>
      <c r="E27" s="114"/>
      <c r="F27" s="115"/>
      <c r="G27" s="27"/>
    </row>
    <row r="28" spans="1:7" ht="22.5" hidden="1" customHeight="1">
      <c r="A28" s="14"/>
      <c r="B28" s="2"/>
      <c r="C28" s="30"/>
      <c r="D28" s="109"/>
      <c r="E28" s="114"/>
      <c r="F28" s="115"/>
      <c r="G28" s="27"/>
    </row>
    <row r="29" spans="1:7" ht="22.5" hidden="1" customHeight="1">
      <c r="A29" s="14"/>
      <c r="B29" s="2"/>
      <c r="C29" s="30"/>
      <c r="E29" s="114"/>
      <c r="F29" s="115"/>
      <c r="G29" s="27"/>
    </row>
    <row r="30" spans="1:7" ht="22.5" hidden="1" customHeight="1">
      <c r="A30" s="14"/>
      <c r="B30" s="2"/>
      <c r="C30" s="30"/>
      <c r="D30" s="109"/>
      <c r="E30" s="114"/>
      <c r="F30" s="115"/>
      <c r="G30" s="112"/>
    </row>
    <row r="31" spans="1:7" ht="22.5" hidden="1" customHeight="1">
      <c r="A31" s="14"/>
      <c r="B31" s="2"/>
      <c r="C31" s="30"/>
      <c r="D31" s="41"/>
      <c r="E31" s="114"/>
      <c r="F31" s="115"/>
      <c r="G31" s="27"/>
    </row>
    <row r="32" spans="1:7" ht="22.5" hidden="1" customHeight="1">
      <c r="A32" s="14"/>
      <c r="B32" s="2"/>
      <c r="C32" s="30"/>
      <c r="D32" s="109"/>
      <c r="E32" s="114"/>
      <c r="F32" s="115"/>
      <c r="G32" s="27"/>
    </row>
    <row r="33" spans="1:7" ht="22.5" hidden="1" customHeight="1">
      <c r="A33" s="14"/>
      <c r="B33" s="2"/>
      <c r="C33" s="30"/>
      <c r="D33" s="41"/>
      <c r="E33" s="114"/>
      <c r="F33" s="115"/>
      <c r="G33" s="27"/>
    </row>
    <row r="34" spans="1:7" ht="22.5" hidden="1" customHeight="1">
      <c r="A34" s="14"/>
      <c r="B34" s="2"/>
      <c r="C34" s="30"/>
      <c r="D34" s="109"/>
      <c r="E34" s="114"/>
      <c r="F34" s="115"/>
      <c r="G34" s="27"/>
    </row>
    <row r="35" spans="1:7" ht="22.5" hidden="1" customHeight="1">
      <c r="A35" s="14"/>
      <c r="B35" s="2"/>
      <c r="C35" s="30"/>
      <c r="D35" s="109"/>
      <c r="E35" s="114"/>
      <c r="F35" s="115"/>
      <c r="G35" s="27"/>
    </row>
    <row r="36" spans="1:7" ht="22.5" hidden="1" customHeight="1">
      <c r="A36" s="14"/>
      <c r="B36" s="2"/>
      <c r="C36" s="30"/>
      <c r="D36" s="109"/>
      <c r="E36" s="114"/>
      <c r="F36" s="115"/>
      <c r="G36" s="27"/>
    </row>
    <row r="37" spans="1:7" ht="22.5" hidden="1" customHeight="1">
      <c r="A37" s="14"/>
      <c r="B37" s="2"/>
      <c r="C37" s="30"/>
      <c r="D37" s="109"/>
      <c r="E37" s="114"/>
      <c r="F37" s="115"/>
      <c r="G37" s="27"/>
    </row>
    <row r="38" spans="1:7" ht="22.5" hidden="1" customHeight="1">
      <c r="A38" s="14"/>
      <c r="B38" s="2"/>
      <c r="C38" s="30"/>
      <c r="D38" s="110"/>
      <c r="E38" s="114"/>
      <c r="F38" s="115"/>
      <c r="G38" s="27"/>
    </row>
    <row r="39" spans="1:7" ht="22.5" hidden="1" customHeight="1">
      <c r="A39" s="14"/>
      <c r="B39" s="2"/>
      <c r="C39" s="30"/>
      <c r="D39" s="111"/>
      <c r="E39" s="114"/>
      <c r="F39" s="115"/>
      <c r="G39" s="27"/>
    </row>
    <row r="40" spans="1:7" ht="22.5" hidden="1" customHeight="1">
      <c r="A40" s="14"/>
      <c r="B40" s="2"/>
      <c r="C40" s="30"/>
      <c r="D40" s="109"/>
      <c r="E40" s="114"/>
      <c r="F40" s="115"/>
      <c r="G40" s="27"/>
    </row>
    <row r="41" spans="1:7" ht="22.5" hidden="1" customHeight="1">
      <c r="A41" s="14"/>
      <c r="B41" s="2"/>
      <c r="C41" s="30"/>
      <c r="D41" s="109"/>
      <c r="E41" s="114"/>
      <c r="F41" s="115"/>
      <c r="G41" s="27"/>
    </row>
    <row r="42" spans="1:7" ht="22.5" hidden="1" customHeight="1">
      <c r="A42" s="14"/>
      <c r="B42" s="2"/>
      <c r="C42" s="30"/>
      <c r="D42" s="109"/>
      <c r="E42" s="114"/>
      <c r="F42" s="115"/>
      <c r="G42" s="27"/>
    </row>
    <row r="43" spans="1:7" ht="22.5" hidden="1" customHeight="1">
      <c r="A43" s="14"/>
      <c r="B43" s="2"/>
      <c r="C43" s="30"/>
      <c r="D43" s="109"/>
      <c r="E43" s="114"/>
      <c r="F43" s="115"/>
      <c r="G43" s="27"/>
    </row>
    <row r="44" spans="1:7" ht="22.5" hidden="1" customHeight="1">
      <c r="A44" s="14"/>
      <c r="B44" s="2"/>
      <c r="C44" s="30"/>
      <c r="D44" s="109"/>
      <c r="E44" s="114"/>
      <c r="F44" s="115"/>
      <c r="G44" s="27"/>
    </row>
    <row r="45" spans="1:7" ht="22.5" hidden="1" customHeight="1">
      <c r="A45" s="14"/>
      <c r="B45" s="2"/>
      <c r="C45" s="30"/>
      <c r="D45" s="109"/>
      <c r="E45" s="114"/>
      <c r="F45" s="115"/>
      <c r="G45" s="27"/>
    </row>
    <row r="46" spans="1:7" ht="22.5" hidden="1" customHeight="1">
      <c r="A46" s="14"/>
      <c r="B46" s="2"/>
      <c r="C46" s="30"/>
      <c r="D46" s="109"/>
      <c r="E46" s="114"/>
      <c r="F46" s="115"/>
      <c r="G46" s="27"/>
    </row>
    <row r="47" spans="1:7" ht="22.5" hidden="1" customHeight="1">
      <c r="A47" s="14"/>
      <c r="B47" s="2"/>
      <c r="C47" s="30"/>
      <c r="D47" s="109"/>
      <c r="E47" s="114"/>
      <c r="F47" s="115"/>
      <c r="G47" s="27"/>
    </row>
    <row r="48" spans="1:7" ht="22.5" hidden="1" customHeight="1">
      <c r="A48" s="14"/>
      <c r="B48" s="2"/>
      <c r="C48" s="30"/>
      <c r="D48" s="109"/>
      <c r="E48" s="114"/>
      <c r="F48" s="115"/>
      <c r="G48" s="27"/>
    </row>
    <row r="49" spans="1:7" ht="22.5" hidden="1" customHeight="1">
      <c r="A49" s="14"/>
      <c r="B49" s="2"/>
      <c r="C49" s="30"/>
      <c r="D49" s="8"/>
      <c r="E49" s="113"/>
      <c r="F49" s="60"/>
      <c r="G49" s="19"/>
    </row>
    <row r="50" spans="1:7" ht="22.5" hidden="1" customHeight="1">
      <c r="A50" s="14"/>
      <c r="B50" s="2"/>
      <c r="C50" s="30"/>
      <c r="D50" s="5"/>
      <c r="E50" s="3"/>
      <c r="F50" s="35"/>
      <c r="G50" s="19"/>
    </row>
    <row r="51" spans="1:7" ht="22.5" hidden="1" customHeight="1">
      <c r="A51" s="14"/>
      <c r="B51" s="2"/>
      <c r="C51" s="30"/>
      <c r="D51" s="5"/>
      <c r="E51" s="3"/>
      <c r="F51" s="35"/>
      <c r="G51" s="19"/>
    </row>
    <row r="52" spans="1:7" ht="22.5" hidden="1" customHeight="1">
      <c r="A52" s="14"/>
      <c r="B52" s="2"/>
      <c r="C52" s="30"/>
      <c r="D52" s="5"/>
      <c r="E52" s="3"/>
      <c r="F52" s="35"/>
      <c r="G52" s="19"/>
    </row>
    <row r="53" spans="1:7" ht="22.5" hidden="1" customHeight="1">
      <c r="A53" s="14"/>
      <c r="B53" s="2"/>
      <c r="C53" s="30"/>
      <c r="D53" s="5"/>
      <c r="E53" s="3"/>
      <c r="F53" s="35"/>
      <c r="G53" s="19"/>
    </row>
    <row r="54" spans="1:7" ht="22.5" hidden="1" customHeight="1">
      <c r="A54" s="14"/>
      <c r="B54" s="2"/>
      <c r="C54" s="30"/>
      <c r="D54" s="5"/>
      <c r="E54" s="3"/>
      <c r="F54" s="35"/>
      <c r="G54" s="19"/>
    </row>
    <row r="55" spans="1:7" ht="22.5" hidden="1" customHeight="1">
      <c r="A55" s="14"/>
      <c r="B55" s="2"/>
      <c r="C55" s="30"/>
      <c r="D55" s="7"/>
      <c r="E55" s="3"/>
      <c r="F55" s="35"/>
      <c r="G55" s="19"/>
    </row>
    <row r="56" spans="1:7" ht="22.5" hidden="1" customHeight="1">
      <c r="A56" s="14"/>
      <c r="B56" s="2"/>
      <c r="C56" s="30"/>
      <c r="D56" s="5"/>
      <c r="E56" s="3"/>
      <c r="F56" s="35"/>
      <c r="G56" s="19"/>
    </row>
    <row r="57" spans="1:7" ht="22.5" hidden="1" customHeight="1">
      <c r="A57" s="14"/>
      <c r="B57" s="29"/>
      <c r="C57" s="62"/>
      <c r="D57" s="18"/>
      <c r="E57" s="3"/>
      <c r="F57" s="17"/>
      <c r="G57" s="17"/>
    </row>
    <row r="58" spans="1:7" ht="22.5" hidden="1" customHeight="1">
      <c r="A58" s="12"/>
      <c r="B58" s="15"/>
      <c r="C58" s="63"/>
      <c r="D58" s="24"/>
      <c r="E58" s="25"/>
      <c r="F58" s="39">
        <f>COUNTA($A$4:$A$57)+'Unit 1'!F60</f>
        <v>0</v>
      </c>
      <c r="G58" s="13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</sheetData>
  <autoFilter ref="A3:C57"/>
  <sortState ref="B4:F13">
    <sortCondition ref="B4"/>
  </sortState>
  <mergeCells count="2">
    <mergeCell ref="A1:B1"/>
    <mergeCell ref="E1:F1"/>
  </mergeCells>
  <conditionalFormatting sqref="A58:C58 G58">
    <cfRule type="expression" dxfId="1861" priority="167">
      <formula>NOT(ISBLANK($A58))</formula>
    </cfRule>
  </conditionalFormatting>
  <conditionalFormatting sqref="H28:XFD40 H4:XFD25 A18:C40 H43:XFD57 A43:C57 A4:A17 C16:C17">
    <cfRule type="expression" dxfId="1860" priority="143">
      <formula>NOT(ISBLANK($A4))</formula>
    </cfRule>
  </conditionalFormatting>
  <conditionalFormatting sqref="G5">
    <cfRule type="expression" dxfId="1859" priority="142">
      <formula>NOT(ISBLANK($A5))</formula>
    </cfRule>
  </conditionalFormatting>
  <conditionalFormatting sqref="G57">
    <cfRule type="expression" dxfId="1858" priority="141">
      <formula>NOT(ISBLANK($A57))</formula>
    </cfRule>
  </conditionalFormatting>
  <conditionalFormatting sqref="G31">
    <cfRule type="expression" dxfId="1857" priority="131">
      <formula>NOT(ISBLANK($A31))</formula>
    </cfRule>
  </conditionalFormatting>
  <conditionalFormatting sqref="G23">
    <cfRule type="expression" dxfId="1856" priority="139">
      <formula>NOT(ISBLANK($A23))</formula>
    </cfRule>
  </conditionalFormatting>
  <conditionalFormatting sqref="G55">
    <cfRule type="expression" dxfId="1854" priority="137">
      <formula>NOT(ISBLANK($A55))</formula>
    </cfRule>
  </conditionalFormatting>
  <conditionalFormatting sqref="G33">
    <cfRule type="expression" dxfId="1852" priority="133">
      <formula>NOT(ISBLANK($A33))</formula>
    </cfRule>
  </conditionalFormatting>
  <conditionalFormatting sqref="G26">
    <cfRule type="expression" dxfId="1850" priority="135">
      <formula>NOT(ISBLANK($A26))</formula>
    </cfRule>
  </conditionalFormatting>
  <conditionalFormatting sqref="G30">
    <cfRule type="expression" dxfId="1849" priority="68">
      <formula>NOT(ISBLANK($A30))</formula>
    </cfRule>
  </conditionalFormatting>
  <conditionalFormatting sqref="G22">
    <cfRule type="expression" dxfId="1848" priority="76">
      <formula>NOT(ISBLANK($A22))</formula>
    </cfRule>
  </conditionalFormatting>
  <conditionalFormatting sqref="G53">
    <cfRule type="expression" dxfId="1845" priority="129">
      <formula>NOT(ISBLANK($A53))</formula>
    </cfRule>
  </conditionalFormatting>
  <conditionalFormatting sqref="G50:G52">
    <cfRule type="expression" dxfId="1843" priority="127">
      <formula>NOT(ISBLANK($A50))</formula>
    </cfRule>
  </conditionalFormatting>
  <conditionalFormatting sqref="G56">
    <cfRule type="expression" dxfId="1841" priority="125">
      <formula>NOT(ISBLANK($A56))</formula>
    </cfRule>
  </conditionalFormatting>
  <conditionalFormatting sqref="G54">
    <cfRule type="expression" dxfId="1839" priority="123">
      <formula>NOT(ISBLANK($A54))</formula>
    </cfRule>
  </conditionalFormatting>
  <conditionalFormatting sqref="G37">
    <cfRule type="expression" dxfId="1837" priority="121">
      <formula>NOT(ISBLANK($A37))</formula>
    </cfRule>
  </conditionalFormatting>
  <conditionalFormatting sqref="G39">
    <cfRule type="expression" dxfId="1835" priority="119">
      <formula>NOT(ISBLANK($A39))</formula>
    </cfRule>
  </conditionalFormatting>
  <conditionalFormatting sqref="G40">
    <cfRule type="expression" dxfId="1833" priority="117">
      <formula>NOT(ISBLANK($A40))</formula>
    </cfRule>
  </conditionalFormatting>
  <conditionalFormatting sqref="G43">
    <cfRule type="expression" dxfId="1831" priority="115">
      <formula>NOT(ISBLANK($A43))</formula>
    </cfRule>
  </conditionalFormatting>
  <conditionalFormatting sqref="G10">
    <cfRule type="expression" dxfId="1830" priority="94">
      <formula>NOT(ISBLANK($A10))</formula>
    </cfRule>
  </conditionalFormatting>
  <conditionalFormatting sqref="G18">
    <cfRule type="expression" dxfId="1829" priority="104">
      <formula>NOT(ISBLANK($A18))</formula>
    </cfRule>
  </conditionalFormatting>
  <conditionalFormatting sqref="A41:C42 H41:XFD42">
    <cfRule type="expression" dxfId="1828" priority="114">
      <formula>NOT(ISBLANK($A41))</formula>
    </cfRule>
  </conditionalFormatting>
  <conditionalFormatting sqref="G17">
    <cfRule type="expression" dxfId="1827" priority="82">
      <formula>NOT(ISBLANK($A17))</formula>
    </cfRule>
  </conditionalFormatting>
  <conditionalFormatting sqref="G32">
    <cfRule type="expression" dxfId="1825" priority="112">
      <formula>NOT(ISBLANK($A32))</formula>
    </cfRule>
  </conditionalFormatting>
  <conditionalFormatting sqref="G46">
    <cfRule type="expression" dxfId="1823" priority="110">
      <formula>NOT(ISBLANK($A46))</formula>
    </cfRule>
  </conditionalFormatting>
  <conditionalFormatting sqref="G27">
    <cfRule type="expression" dxfId="1821" priority="108">
      <formula>NOT(ISBLANK($A27))</formula>
    </cfRule>
  </conditionalFormatting>
  <conditionalFormatting sqref="G6">
    <cfRule type="expression" dxfId="1820" priority="98">
      <formula>NOT(ISBLANK($A6))</formula>
    </cfRule>
  </conditionalFormatting>
  <conditionalFormatting sqref="G20">
    <cfRule type="expression" dxfId="1819" priority="106">
      <formula>NOT(ISBLANK($A20))</formula>
    </cfRule>
  </conditionalFormatting>
  <conditionalFormatting sqref="G7">
    <cfRule type="expression" dxfId="1818" priority="96">
      <formula>NOT(ISBLANK($A7))</formula>
    </cfRule>
  </conditionalFormatting>
  <conditionalFormatting sqref="G13">
    <cfRule type="expression" dxfId="1817" priority="102">
      <formula>NOT(ISBLANK($A13))</formula>
    </cfRule>
  </conditionalFormatting>
  <conditionalFormatting sqref="G11">
    <cfRule type="expression" dxfId="1813" priority="92">
      <formula>NOT(ISBLANK($A11))</formula>
    </cfRule>
  </conditionalFormatting>
  <conditionalFormatting sqref="G12">
    <cfRule type="expression" dxfId="1811" priority="90">
      <formula>NOT(ISBLANK($A12))</formula>
    </cfRule>
  </conditionalFormatting>
  <conditionalFormatting sqref="G19">
    <cfRule type="expression" dxfId="1810" priority="80">
      <formula>NOT(ISBLANK($A19))</formula>
    </cfRule>
  </conditionalFormatting>
  <conditionalFormatting sqref="G14">
    <cfRule type="expression" dxfId="1809" priority="88">
      <formula>NOT(ISBLANK($A14))</formula>
    </cfRule>
  </conditionalFormatting>
  <conditionalFormatting sqref="G21">
    <cfRule type="expression" dxfId="1808" priority="78">
      <formula>NOT(ISBLANK($A21))</formula>
    </cfRule>
  </conditionalFormatting>
  <conditionalFormatting sqref="G15">
    <cfRule type="expression" dxfId="1807" priority="86">
      <formula>NOT(ISBLANK($A15))</formula>
    </cfRule>
  </conditionalFormatting>
  <conditionalFormatting sqref="G16">
    <cfRule type="expression" dxfId="1806" priority="84">
      <formula>NOT(ISBLANK($A16))</formula>
    </cfRule>
  </conditionalFormatting>
  <conditionalFormatting sqref="G24">
    <cfRule type="expression" dxfId="1805" priority="74">
      <formula>NOT(ISBLANK($A24))</formula>
    </cfRule>
  </conditionalFormatting>
  <conditionalFormatting sqref="G25">
    <cfRule type="expression" dxfId="1804" priority="72">
      <formula>NOT(ISBLANK($A25))</formula>
    </cfRule>
  </conditionalFormatting>
  <conditionalFormatting sqref="G28:G29">
    <cfRule type="expression" dxfId="1803" priority="70">
      <formula>NOT(ISBLANK($A28))</formula>
    </cfRule>
  </conditionalFormatting>
  <conditionalFormatting sqref="G34:G36">
    <cfRule type="expression" dxfId="1802" priority="66">
      <formula>NOT(ISBLANK($A34))</formula>
    </cfRule>
  </conditionalFormatting>
  <conditionalFormatting sqref="G38">
    <cfRule type="expression" dxfId="1800" priority="64">
      <formula>NOT(ISBLANK($A38))</formula>
    </cfRule>
  </conditionalFormatting>
  <conditionalFormatting sqref="G41:G42">
    <cfRule type="expression" dxfId="1798" priority="62">
      <formula>NOT(ISBLANK($A41))</formula>
    </cfRule>
  </conditionalFormatting>
  <conditionalFormatting sqref="G44:G45">
    <cfRule type="expression" dxfId="1796" priority="60">
      <formula>NOT(ISBLANK($A44))</formula>
    </cfRule>
  </conditionalFormatting>
  <conditionalFormatting sqref="G47:G49">
    <cfRule type="expression" dxfId="1794" priority="58">
      <formula>NOT(ISBLANK($A47))</formula>
    </cfRule>
  </conditionalFormatting>
  <conditionalFormatting sqref="G8">
    <cfRule type="expression" dxfId="1793" priority="56">
      <formula>NOT(ISBLANK($A8))</formula>
    </cfRule>
  </conditionalFormatting>
  <conditionalFormatting sqref="D26">
    <cfRule type="expression" dxfId="1792" priority="31">
      <formula>NOT(ISBLANK($A26))</formula>
    </cfRule>
  </conditionalFormatting>
  <conditionalFormatting sqref="D13:D15">
    <cfRule type="expression" dxfId="1791" priority="30">
      <formula>NOT(ISBLANK($A13))</formula>
    </cfRule>
  </conditionalFormatting>
  <conditionalFormatting sqref="G9">
    <cfRule type="expression" dxfId="1790" priority="53">
      <formula>NOT(ISBLANK($A9))</formula>
    </cfRule>
  </conditionalFormatting>
  <conditionalFormatting sqref="D35:D40 D43:D58 D18:D25">
    <cfRule type="expression" dxfId="1789" priority="50">
      <formula>NOT(ISBLANK($A18))</formula>
    </cfRule>
  </conditionalFormatting>
  <conditionalFormatting sqref="D41:D42">
    <cfRule type="expression" dxfId="1788" priority="49">
      <formula>NOT(ISBLANK($A41))</formula>
    </cfRule>
  </conditionalFormatting>
  <conditionalFormatting sqref="B4:B17">
    <cfRule type="expression" dxfId="1787" priority="37">
      <formula>NOT(ISBLANK($A4))</formula>
    </cfRule>
  </conditionalFormatting>
  <conditionalFormatting sqref="D17">
    <cfRule type="expression" dxfId="1786" priority="286">
      <formula>NOT(ISBLANK($A16))</formula>
    </cfRule>
  </conditionalFormatting>
  <conditionalFormatting sqref="D16">
    <cfRule type="expression" dxfId="1785" priority="288">
      <formula>NOT(ISBLANK($A14))</formula>
    </cfRule>
  </conditionalFormatting>
  <conditionalFormatting sqref="C15">
    <cfRule type="expression" dxfId="1784" priority="36">
      <formula>NOT(ISBLANK($A15))</formula>
    </cfRule>
  </conditionalFormatting>
  <conditionalFormatting sqref="D28">
    <cfRule type="expression" dxfId="1783" priority="32">
      <formula>NOT(ISBLANK($A27))</formula>
    </cfRule>
  </conditionalFormatting>
  <conditionalFormatting sqref="D30">
    <cfRule type="expression" dxfId="1782" priority="33">
      <formula>NOT(ISBLANK($A28))</formula>
    </cfRule>
  </conditionalFormatting>
  <conditionalFormatting sqref="D32">
    <cfRule type="expression" dxfId="1781" priority="34">
      <formula>NOT(ISBLANK($A29))</formula>
    </cfRule>
  </conditionalFormatting>
  <conditionalFormatting sqref="D34">
    <cfRule type="expression" dxfId="1780" priority="35">
      <formula>NOT(ISBLANK($A30))</formula>
    </cfRule>
  </conditionalFormatting>
  <conditionalFormatting sqref="D4">
    <cfRule type="expression" dxfId="1779" priority="25">
      <formula>NOT(ISBLANK($A4))</formula>
    </cfRule>
  </conditionalFormatting>
  <conditionalFormatting sqref="D6">
    <cfRule type="expression" dxfId="1778" priority="26">
      <formula>NOT(ISBLANK($A5))</formula>
    </cfRule>
  </conditionalFormatting>
  <conditionalFormatting sqref="D8">
    <cfRule type="expression" dxfId="1777" priority="27">
      <formula>NOT(ISBLANK($A6))</formula>
    </cfRule>
  </conditionalFormatting>
  <conditionalFormatting sqref="D10">
    <cfRule type="expression" dxfId="1776" priority="28">
      <formula>NOT(ISBLANK($A7))</formula>
    </cfRule>
  </conditionalFormatting>
  <conditionalFormatting sqref="D12">
    <cfRule type="expression" dxfId="1775" priority="29">
      <formula>NOT(ISBLANK($A8))</formula>
    </cfRule>
  </conditionalFormatting>
  <conditionalFormatting sqref="C14">
    <cfRule type="expression" dxfId="1774" priority="24">
      <formula>NOT(ISBLANK($A14))</formula>
    </cfRule>
  </conditionalFormatting>
  <conditionalFormatting sqref="C4">
    <cfRule type="expression" dxfId="1773" priority="19">
      <formula>NOT(ISBLANK($A5))</formula>
    </cfRule>
  </conditionalFormatting>
  <conditionalFormatting sqref="C5">
    <cfRule type="expression" dxfId="1772" priority="20">
      <formula>NOT(ISBLANK($A10))</formula>
    </cfRule>
  </conditionalFormatting>
  <conditionalFormatting sqref="C6:C7">
    <cfRule type="expression" dxfId="1771" priority="21">
      <formula>NOT(ISBLANK($A17))</formula>
    </cfRule>
  </conditionalFormatting>
  <conditionalFormatting sqref="C8">
    <cfRule type="expression" dxfId="1770" priority="22">
      <formula>NOT(ISBLANK($A21))</formula>
    </cfRule>
  </conditionalFormatting>
  <conditionalFormatting sqref="C9:C13">
    <cfRule type="expression" dxfId="1769" priority="23">
      <formula>NOT(ISBLANK($A27))</formula>
    </cfRule>
  </conditionalFormatting>
  <hyperlinks>
    <hyperlink ref="C9" r:id="rId1" display="http://dictionary.cambridge.org/dictionary/english/attach"/>
    <hyperlink ref="C5" r:id="rId2" display="http://dictionary.cambridge.org/dictionary/english/number"/>
    <hyperlink ref="C7" r:id="rId3" display="https://www.learnthat.org/dictionary/33781_seat.html"/>
    <hyperlink ref="C10" r:id="rId4" display="http://dictionary.cambridge.org/dictionary/english/counter"/>
    <hyperlink ref="C8" r:id="rId5" display="https://www.learnthat.org/dictionary/12230_empty.html"/>
    <hyperlink ref="C13" r:id="rId6" display="http://dictionary.cambridge.org/dictionary/english/tray"/>
    <hyperlink ref="C4" r:id="rId7" display="http://dictionary.cambridge.org/dictionary/english/hand"/>
    <hyperlink ref="C6" r:id="rId8" display="http://dictionary.cambridge.org/dictionary/english/raise"/>
    <hyperlink ref="C12" r:id="rId9" display="https://www.learnthat.org/dictionary/19805_inspect.html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3" width="30.6328125" style="43" customWidth="1"/>
    <col min="4" max="4" width="30.6328125" customWidth="1"/>
    <col min="5" max="5" width="51.6328125" customWidth="1"/>
    <col min="6" max="6" width="51.6328125" style="33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0/10 Learned / Total  </v>
      </c>
      <c r="E1" s="153" t="s">
        <v>10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78"/>
      <c r="B4" s="101">
        <v>108</v>
      </c>
      <c r="C4" s="108" t="str">
        <f>HYPERLINK("http://dictionary.cambridge.org/dictionary/english/back","back")</f>
        <v>back</v>
      </c>
      <c r="D4" s="83"/>
      <c r="E4" s="83" t="s">
        <v>154</v>
      </c>
      <c r="F4" s="83"/>
      <c r="G4" s="89"/>
    </row>
    <row r="5" spans="1:7" s="90" customFormat="1" ht="46" customHeight="1">
      <c r="A5" s="78"/>
      <c r="B5" s="101">
        <v>146</v>
      </c>
      <c r="C5" s="108" t="str">
        <f>HYPERLINK("http://dictionary.cambridge.org/dictionary/english/another","another")</f>
        <v>another</v>
      </c>
      <c r="D5" s="83"/>
      <c r="E5" s="83" t="s">
        <v>155</v>
      </c>
      <c r="F5" s="83"/>
      <c r="G5" s="78"/>
    </row>
    <row r="6" spans="1:7" s="90" customFormat="1" ht="46" customHeight="1">
      <c r="A6" s="78"/>
      <c r="B6" s="101">
        <v>273</v>
      </c>
      <c r="C6" s="108" t="str">
        <f>HYPERLINK("http://dictionary.cambridge.org/dictionary/english/hour","hour")</f>
        <v>hour</v>
      </c>
      <c r="D6" s="83"/>
      <c r="E6" s="83" t="s">
        <v>156</v>
      </c>
      <c r="F6" s="83"/>
      <c r="G6" s="81"/>
    </row>
    <row r="7" spans="1:7" s="90" customFormat="1" ht="46" customHeight="1">
      <c r="A7" s="78"/>
      <c r="B7" s="101">
        <v>1236</v>
      </c>
      <c r="C7" s="108" t="str">
        <f>HYPERLINK("http://dictionary.cambridge.org/dictionary/english/ice","ice")</f>
        <v>ice</v>
      </c>
      <c r="D7" s="83"/>
      <c r="E7" s="83" t="s">
        <v>157</v>
      </c>
      <c r="F7" s="83"/>
      <c r="G7" s="81"/>
    </row>
    <row r="8" spans="1:7" s="90" customFormat="1" ht="46" customHeight="1">
      <c r="A8" s="78"/>
      <c r="B8" s="101">
        <v>1718</v>
      </c>
      <c r="C8" s="108" t="str">
        <f>HYPERLINK("http://dictionary.cambridge.org/dictionary/english/crew","crew")</f>
        <v>crew</v>
      </c>
      <c r="D8" s="83"/>
      <c r="E8" s="83" t="s">
        <v>158</v>
      </c>
      <c r="F8" s="83"/>
      <c r="G8" s="81"/>
    </row>
    <row r="9" spans="1:7" s="90" customFormat="1" ht="46" customHeight="1">
      <c r="A9" s="78"/>
      <c r="B9" s="101">
        <v>2876</v>
      </c>
      <c r="C9" s="108" t="str">
        <f>HYPERLINK("http://dictionary.cambridge.org/dictionary/english/shortly","shortly")</f>
        <v>shortly</v>
      </c>
      <c r="D9" s="83"/>
      <c r="E9" s="83" t="s">
        <v>159</v>
      </c>
      <c r="F9" s="83"/>
      <c r="G9" s="81"/>
    </row>
    <row r="10" spans="1:7" s="90" customFormat="1" ht="46" customHeight="1">
      <c r="A10" s="78"/>
      <c r="B10" s="101">
        <v>3222</v>
      </c>
      <c r="C10" s="108" t="str">
        <f>HYPERLINK("http://dictionary.cambridge.org/dictionary/english/arrival","arrival")</f>
        <v>arrival</v>
      </c>
      <c r="D10" s="83"/>
      <c r="E10" s="83" t="s">
        <v>160</v>
      </c>
      <c r="F10" s="83"/>
      <c r="G10" s="81"/>
    </row>
    <row r="11" spans="1:7" s="90" customFormat="1" ht="46" customHeight="1">
      <c r="A11" s="78"/>
      <c r="B11" s="101">
        <v>3332</v>
      </c>
      <c r="C11" s="108" t="str">
        <f>HYPERLINK("https://www.learnthat.org/dictionary/3782_blanket.html","blanket")</f>
        <v>blanket</v>
      </c>
      <c r="D11" s="83"/>
      <c r="E11" s="83" t="s">
        <v>161</v>
      </c>
      <c r="F11" s="83"/>
      <c r="G11" s="81"/>
    </row>
    <row r="12" spans="1:7" s="90" customFormat="1" ht="46" customHeight="1">
      <c r="A12" s="78"/>
      <c r="B12" s="101">
        <v>3583</v>
      </c>
      <c r="C12" s="108" t="str">
        <f>HYPERLINK("http://dictionary.cambridge.org/dictionary/english/land","land")</f>
        <v>land</v>
      </c>
      <c r="D12" s="83"/>
      <c r="E12" s="83" t="s">
        <v>162</v>
      </c>
      <c r="F12" s="83"/>
      <c r="G12" s="81"/>
    </row>
    <row r="13" spans="1:7" s="90" customFormat="1" ht="46" customHeight="1">
      <c r="A13" s="78"/>
      <c r="B13" s="101">
        <v>3723</v>
      </c>
      <c r="C13" s="108" t="str">
        <f>HYPERLINK("http://dictionary.cambridge.org/dictionary/english/landing","landing")</f>
        <v>landing</v>
      </c>
      <c r="D13" s="83"/>
      <c r="E13" s="83" t="s">
        <v>163</v>
      </c>
      <c r="F13" s="83"/>
      <c r="G13" s="81"/>
    </row>
    <row r="14" spans="1:7" ht="22.5" hidden="1" customHeight="1">
      <c r="A14" s="14"/>
      <c r="B14" s="30"/>
      <c r="C14" s="28"/>
      <c r="D14" s="5"/>
      <c r="E14" s="5"/>
      <c r="F14" s="5"/>
      <c r="G14" s="19"/>
    </row>
    <row r="15" spans="1:7" ht="22.5" hidden="1" customHeight="1">
      <c r="A15" s="14"/>
      <c r="B15" s="30"/>
      <c r="C15" s="30"/>
      <c r="D15" s="5"/>
      <c r="E15" s="3"/>
      <c r="F15" s="20"/>
      <c r="G15" s="19"/>
    </row>
    <row r="16" spans="1:7" ht="22.5" hidden="1" customHeight="1">
      <c r="A16" s="14"/>
      <c r="B16" s="2"/>
      <c r="C16" s="30"/>
      <c r="D16" s="5"/>
      <c r="E16" s="3"/>
      <c r="F16" s="20"/>
      <c r="G16" s="19"/>
    </row>
    <row r="17" spans="1:7" ht="22.5" hidden="1" customHeight="1">
      <c r="A17" s="14"/>
      <c r="B17" s="2"/>
      <c r="C17" s="30"/>
      <c r="D17" s="5"/>
      <c r="E17" s="3"/>
      <c r="F17" s="20"/>
      <c r="G17" s="19"/>
    </row>
    <row r="18" spans="1:7" ht="22.5" hidden="1" customHeight="1">
      <c r="A18" s="14"/>
      <c r="B18" s="2"/>
      <c r="C18" s="30"/>
      <c r="D18" s="5"/>
      <c r="E18" s="3"/>
      <c r="F18" s="20"/>
      <c r="G18" s="19"/>
    </row>
    <row r="19" spans="1:7" ht="22.5" hidden="1" customHeight="1">
      <c r="A19" s="14"/>
      <c r="B19" s="2"/>
      <c r="C19" s="30"/>
      <c r="D19" s="5"/>
      <c r="E19" s="3"/>
      <c r="F19" s="20"/>
      <c r="G19" s="19"/>
    </row>
    <row r="20" spans="1:7" ht="22.5" hidden="1" customHeight="1">
      <c r="A20" s="14"/>
      <c r="B20" s="2"/>
      <c r="C20" s="30"/>
      <c r="D20" s="5"/>
      <c r="E20" s="3"/>
      <c r="F20" s="20"/>
      <c r="G20" s="19"/>
    </row>
    <row r="21" spans="1:7" ht="22.5" hidden="1" customHeight="1">
      <c r="A21" s="14"/>
      <c r="B21" s="2"/>
      <c r="C21" s="30"/>
      <c r="D21" s="5"/>
      <c r="E21" s="3"/>
      <c r="F21" s="20"/>
      <c r="G21" s="19"/>
    </row>
    <row r="22" spans="1:7" ht="22.5" hidden="1" customHeight="1">
      <c r="A22" s="14"/>
      <c r="B22" s="2"/>
      <c r="C22" s="30"/>
      <c r="D22" s="5"/>
      <c r="E22" s="3"/>
      <c r="F22" s="20"/>
      <c r="G22" s="19"/>
    </row>
    <row r="23" spans="1:7" ht="22.5" hidden="1" customHeight="1">
      <c r="A23" s="14"/>
      <c r="B23" s="2"/>
      <c r="C23" s="30"/>
      <c r="D23" s="5"/>
      <c r="E23" s="3"/>
      <c r="F23" s="20"/>
      <c r="G23" s="19"/>
    </row>
    <row r="24" spans="1:7" ht="22.5" hidden="1" customHeight="1">
      <c r="A24" s="14"/>
      <c r="B24" s="2"/>
      <c r="C24" s="30"/>
      <c r="D24" s="18"/>
      <c r="E24" s="3"/>
      <c r="F24" s="20"/>
      <c r="G24" s="19"/>
    </row>
    <row r="25" spans="1:7" ht="22.5" hidden="1" customHeight="1">
      <c r="A25" s="14"/>
      <c r="B25" s="2"/>
      <c r="C25" s="30"/>
      <c r="D25" s="5"/>
      <c r="E25" s="3"/>
      <c r="F25" s="20"/>
      <c r="G25" s="19"/>
    </row>
    <row r="26" spans="1:7" ht="22.5" hidden="1" customHeight="1">
      <c r="A26" s="14"/>
      <c r="B26" s="2"/>
      <c r="C26" s="30"/>
      <c r="D26" s="5"/>
      <c r="E26" s="3"/>
      <c r="F26" s="20"/>
      <c r="G26" s="19"/>
    </row>
    <row r="27" spans="1:7" ht="22.5" hidden="1" customHeight="1">
      <c r="A27" s="14"/>
      <c r="B27" s="2"/>
      <c r="C27" s="30"/>
      <c r="E27" s="3"/>
      <c r="F27" s="20"/>
      <c r="G27" s="19"/>
    </row>
    <row r="28" spans="1:7" ht="22.5" hidden="1" customHeight="1">
      <c r="A28" s="14"/>
      <c r="B28" s="2"/>
      <c r="C28" s="30"/>
      <c r="D28" s="5"/>
      <c r="E28" s="3"/>
      <c r="F28" s="20"/>
      <c r="G28" s="19"/>
    </row>
    <row r="29" spans="1:7" ht="22.5" hidden="1" customHeight="1">
      <c r="A29" s="14"/>
      <c r="B29" s="2"/>
      <c r="C29" s="30"/>
      <c r="D29" s="5"/>
      <c r="E29" s="3"/>
      <c r="F29" s="20"/>
      <c r="G29" s="19"/>
    </row>
    <row r="30" spans="1:7" ht="22.5" hidden="1" customHeight="1">
      <c r="A30" s="14"/>
      <c r="B30" s="2"/>
      <c r="C30" s="30"/>
      <c r="D30" s="5"/>
      <c r="E30" s="3"/>
      <c r="F30" s="20"/>
      <c r="G30" s="21"/>
    </row>
    <row r="31" spans="1:7" ht="22.5" hidden="1" customHeight="1">
      <c r="A31" s="14"/>
      <c r="B31" s="2"/>
      <c r="C31" s="30"/>
      <c r="D31" s="5"/>
      <c r="E31" s="3"/>
      <c r="F31" s="20"/>
      <c r="G31" s="19"/>
    </row>
    <row r="32" spans="1:7" ht="22.5" hidden="1" customHeight="1">
      <c r="A32" s="14"/>
      <c r="B32" s="2"/>
      <c r="C32" s="30"/>
      <c r="D32" s="5"/>
      <c r="E32" s="3"/>
      <c r="F32" s="20"/>
      <c r="G32" s="19"/>
    </row>
    <row r="33" spans="1:7" ht="22.5" hidden="1" customHeight="1">
      <c r="A33" s="14"/>
      <c r="B33" s="2"/>
      <c r="C33" s="30"/>
      <c r="D33" s="5"/>
      <c r="E33" s="3"/>
      <c r="F33" s="20"/>
      <c r="G33" s="19"/>
    </row>
    <row r="34" spans="1:7" ht="22.5" hidden="1" customHeight="1">
      <c r="A34" s="14"/>
      <c r="B34" s="2"/>
      <c r="C34" s="30"/>
      <c r="D34" s="5"/>
      <c r="E34" s="3"/>
      <c r="F34" s="20"/>
      <c r="G34" s="19"/>
    </row>
    <row r="35" spans="1:7" ht="22.5" hidden="1" customHeight="1">
      <c r="A35" s="14"/>
      <c r="B35" s="2"/>
      <c r="C35" s="30"/>
      <c r="D35" s="5"/>
      <c r="E35" s="3"/>
      <c r="F35" s="20"/>
      <c r="G35" s="19"/>
    </row>
    <row r="36" spans="1:7" ht="22.5" hidden="1" customHeight="1">
      <c r="A36" s="14"/>
      <c r="B36" s="2"/>
      <c r="C36" s="30"/>
      <c r="D36" s="5"/>
      <c r="E36" s="3"/>
      <c r="F36" s="20"/>
      <c r="G36" s="19"/>
    </row>
    <row r="37" spans="1:7" ht="22.5" hidden="1" customHeight="1">
      <c r="A37" s="14"/>
      <c r="B37" s="2"/>
      <c r="C37" s="30"/>
      <c r="D37" s="5"/>
      <c r="E37" s="3"/>
      <c r="F37" s="20"/>
      <c r="G37" s="19"/>
    </row>
    <row r="38" spans="1:7" ht="22.5" hidden="1" customHeight="1">
      <c r="A38" s="14"/>
      <c r="B38" s="2"/>
      <c r="C38" s="30"/>
      <c r="D38" s="8"/>
      <c r="E38" s="3"/>
      <c r="F38" s="20"/>
      <c r="G38" s="19"/>
    </row>
    <row r="39" spans="1:7" ht="22.5" hidden="1" customHeight="1">
      <c r="A39" s="14"/>
      <c r="B39" s="2"/>
      <c r="C39" s="30"/>
      <c r="D39" s="9"/>
      <c r="E39" s="3"/>
      <c r="F39" s="20"/>
      <c r="G39" s="19"/>
    </row>
    <row r="40" spans="1:7" ht="22.5" hidden="1" customHeight="1">
      <c r="A40" s="14"/>
      <c r="B40" s="2"/>
      <c r="C40" s="30"/>
      <c r="D40" s="5"/>
      <c r="E40" s="3"/>
      <c r="F40" s="20"/>
      <c r="G40" s="19"/>
    </row>
    <row r="41" spans="1:7" ht="22.5" hidden="1" customHeight="1">
      <c r="A41" s="14"/>
      <c r="B41" s="2"/>
      <c r="C41" s="30"/>
      <c r="D41" s="5"/>
      <c r="E41" s="3"/>
      <c r="F41" s="20"/>
      <c r="G41" s="19"/>
    </row>
    <row r="42" spans="1:7" ht="22.5" hidden="1" customHeight="1">
      <c r="A42" s="14"/>
      <c r="B42" s="2"/>
      <c r="C42" s="30"/>
      <c r="D42" s="5"/>
      <c r="E42" s="3"/>
      <c r="F42" s="20"/>
      <c r="G42" s="19"/>
    </row>
    <row r="43" spans="1:7" ht="22.5" hidden="1" customHeight="1">
      <c r="A43" s="14"/>
      <c r="B43" s="2"/>
      <c r="C43" s="30"/>
      <c r="D43" s="5"/>
      <c r="E43" s="3"/>
      <c r="F43" s="20"/>
      <c r="G43" s="19"/>
    </row>
    <row r="44" spans="1:7" ht="22.5" hidden="1" customHeight="1">
      <c r="A44" s="14"/>
      <c r="B44" s="2"/>
      <c r="C44" s="30"/>
      <c r="D44" s="5"/>
      <c r="E44" s="3"/>
      <c r="F44" s="20"/>
      <c r="G44" s="19"/>
    </row>
    <row r="45" spans="1:7" ht="22.5" hidden="1" customHeight="1">
      <c r="A45" s="14"/>
      <c r="B45" s="2"/>
      <c r="C45" s="30"/>
      <c r="D45" s="5"/>
      <c r="E45" s="3"/>
      <c r="F45" s="20"/>
      <c r="G45" s="19"/>
    </row>
    <row r="46" spans="1:7" ht="22.5" hidden="1" customHeight="1">
      <c r="A46" s="14"/>
      <c r="B46" s="2"/>
      <c r="C46" s="30"/>
      <c r="D46" s="5"/>
      <c r="E46" s="3"/>
      <c r="F46" s="20"/>
      <c r="G46" s="19"/>
    </row>
    <row r="47" spans="1:7" ht="22.5" hidden="1" customHeight="1">
      <c r="A47" s="14"/>
      <c r="B47" s="2"/>
      <c r="C47" s="30"/>
      <c r="D47" s="5"/>
      <c r="E47" s="3"/>
      <c r="F47" s="20"/>
      <c r="G47" s="19"/>
    </row>
    <row r="48" spans="1:7" ht="22.5" hidden="1" customHeight="1">
      <c r="A48" s="14"/>
      <c r="B48" s="2"/>
      <c r="C48" s="30"/>
      <c r="D48" s="5"/>
      <c r="E48" s="3"/>
      <c r="F48" s="20"/>
      <c r="G48" s="19"/>
    </row>
    <row r="49" spans="1:7" ht="22.5" hidden="1" customHeight="1">
      <c r="A49" s="14"/>
      <c r="B49" s="2"/>
      <c r="C49" s="30"/>
      <c r="D49" s="8"/>
      <c r="E49" s="3"/>
      <c r="F49" s="20"/>
      <c r="G49" s="19"/>
    </row>
    <row r="50" spans="1:7" ht="22.5" hidden="1" customHeight="1">
      <c r="A50" s="14"/>
      <c r="B50" s="2"/>
      <c r="C50" s="30"/>
      <c r="D50" s="5"/>
      <c r="E50" s="3"/>
      <c r="F50" s="20"/>
      <c r="G50" s="19"/>
    </row>
    <row r="51" spans="1:7" ht="22.5" hidden="1" customHeight="1">
      <c r="A51" s="14"/>
      <c r="B51" s="2"/>
      <c r="C51" s="30"/>
      <c r="D51" s="5"/>
      <c r="E51" s="3"/>
      <c r="F51" s="20"/>
      <c r="G51" s="19"/>
    </row>
    <row r="52" spans="1:7" ht="22.5" hidden="1" customHeight="1">
      <c r="A52" s="14"/>
      <c r="B52" s="2"/>
      <c r="C52" s="30"/>
      <c r="D52" s="5"/>
      <c r="E52" s="3"/>
      <c r="F52" s="20"/>
      <c r="G52" s="19"/>
    </row>
    <row r="53" spans="1:7" ht="22.5" hidden="1" customHeight="1">
      <c r="A53" s="14"/>
      <c r="B53" s="2"/>
      <c r="C53" s="30"/>
      <c r="D53" s="5"/>
      <c r="E53" s="3"/>
      <c r="F53" s="20"/>
      <c r="G53" s="19"/>
    </row>
    <row r="54" spans="1:7" ht="22.5" hidden="1" customHeight="1">
      <c r="A54" s="14"/>
      <c r="B54" s="2"/>
      <c r="C54" s="30"/>
      <c r="D54" s="5"/>
      <c r="E54" s="3"/>
      <c r="F54" s="20"/>
      <c r="G54" s="19"/>
    </row>
    <row r="55" spans="1:7" ht="22.5" hidden="1" customHeight="1">
      <c r="A55" s="14"/>
      <c r="B55" s="2"/>
      <c r="C55" s="30"/>
      <c r="D55" s="7"/>
      <c r="E55" s="3"/>
      <c r="F55" s="20"/>
      <c r="G55" s="19"/>
    </row>
    <row r="56" spans="1:7" ht="22.5" hidden="1" customHeight="1">
      <c r="A56" s="14"/>
      <c r="B56" s="2"/>
      <c r="C56" s="30"/>
      <c r="D56" s="5"/>
      <c r="E56" s="3"/>
      <c r="F56" s="20"/>
      <c r="G56" s="19"/>
    </row>
    <row r="57" spans="1:7" ht="22.5" hidden="1" customHeight="1">
      <c r="A57" s="14"/>
      <c r="B57" s="10"/>
      <c r="C57" s="62"/>
      <c r="D57" s="18"/>
      <c r="E57" s="3"/>
      <c r="F57" s="17"/>
      <c r="G57" s="17"/>
    </row>
    <row r="58" spans="1:7" ht="22.5" hidden="1" customHeight="1">
      <c r="A58" s="12"/>
      <c r="B58" s="15"/>
      <c r="C58" s="63"/>
      <c r="D58" s="24"/>
      <c r="E58" s="25"/>
      <c r="F58" s="34">
        <f>COUNTA($A$4:$A$57)+'Unit 2'!F58</f>
        <v>0</v>
      </c>
      <c r="G58" s="13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</sheetData>
  <autoFilter ref="A3:C57"/>
  <sortState ref="B4:F13">
    <sortCondition ref="B4"/>
  </sortState>
  <mergeCells count="2">
    <mergeCell ref="A1:B1"/>
    <mergeCell ref="E1:F1"/>
  </mergeCells>
  <conditionalFormatting sqref="A58:B58 G58">
    <cfRule type="expression" dxfId="1750" priority="119">
      <formula>NOT(ISBLANK($A58))</formula>
    </cfRule>
  </conditionalFormatting>
  <conditionalFormatting sqref="H28:XFD40 H4:XFD25 A4:B40 H43:XFD57 A43:B57">
    <cfRule type="expression" dxfId="1749" priority="118">
      <formula>NOT(ISBLANK($A4))</formula>
    </cfRule>
  </conditionalFormatting>
  <conditionalFormatting sqref="G5">
    <cfRule type="expression" dxfId="1748" priority="117">
      <formula>NOT(ISBLANK($A5))</formula>
    </cfRule>
  </conditionalFormatting>
  <conditionalFormatting sqref="G57">
    <cfRule type="expression" dxfId="1747" priority="116">
      <formula>NOT(ISBLANK($A57))</formula>
    </cfRule>
  </conditionalFormatting>
  <conditionalFormatting sqref="G23">
    <cfRule type="expression" dxfId="1745" priority="114">
      <formula>NOT(ISBLANK($A23))</formula>
    </cfRule>
  </conditionalFormatting>
  <conditionalFormatting sqref="G55">
    <cfRule type="expression" dxfId="1743" priority="112">
      <formula>NOT(ISBLANK($A55))</formula>
    </cfRule>
  </conditionalFormatting>
  <conditionalFormatting sqref="G33">
    <cfRule type="expression" dxfId="1741" priority="108">
      <formula>NOT(ISBLANK($A33))</formula>
    </cfRule>
  </conditionalFormatting>
  <conditionalFormatting sqref="G26">
    <cfRule type="expression" dxfId="1739" priority="110">
      <formula>NOT(ISBLANK($A26))</formula>
    </cfRule>
  </conditionalFormatting>
  <conditionalFormatting sqref="G22">
    <cfRule type="expression" dxfId="1737" priority="51">
      <formula>NOT(ISBLANK($A22))</formula>
    </cfRule>
  </conditionalFormatting>
  <conditionalFormatting sqref="G31">
    <cfRule type="expression" dxfId="1735" priority="106">
      <formula>NOT(ISBLANK($A31))</formula>
    </cfRule>
  </conditionalFormatting>
  <conditionalFormatting sqref="G53">
    <cfRule type="expression" dxfId="1733" priority="104">
      <formula>NOT(ISBLANK($A53))</formula>
    </cfRule>
  </conditionalFormatting>
  <conditionalFormatting sqref="G50:G52">
    <cfRule type="expression" dxfId="1731" priority="102">
      <formula>NOT(ISBLANK($A50))</formula>
    </cfRule>
  </conditionalFormatting>
  <conditionalFormatting sqref="G56">
    <cfRule type="expression" dxfId="1729" priority="100">
      <formula>NOT(ISBLANK($A56))</formula>
    </cfRule>
  </conditionalFormatting>
  <conditionalFormatting sqref="G54">
    <cfRule type="expression" dxfId="1727" priority="98">
      <formula>NOT(ISBLANK($A54))</formula>
    </cfRule>
  </conditionalFormatting>
  <conditionalFormatting sqref="G37">
    <cfRule type="expression" dxfId="1725" priority="96">
      <formula>NOT(ISBLANK($A37))</formula>
    </cfRule>
  </conditionalFormatting>
  <conditionalFormatting sqref="G39">
    <cfRule type="expression" dxfId="1723" priority="94">
      <formula>NOT(ISBLANK($A39))</formula>
    </cfRule>
  </conditionalFormatting>
  <conditionalFormatting sqref="G40">
    <cfRule type="expression" dxfId="1721" priority="92">
      <formula>NOT(ISBLANK($A40))</formula>
    </cfRule>
  </conditionalFormatting>
  <conditionalFormatting sqref="G43">
    <cfRule type="expression" dxfId="1719" priority="90">
      <formula>NOT(ISBLANK($A43))</formula>
    </cfRule>
  </conditionalFormatting>
  <conditionalFormatting sqref="G10">
    <cfRule type="expression" dxfId="1718" priority="69">
      <formula>NOT(ISBLANK($A10))</formula>
    </cfRule>
  </conditionalFormatting>
  <conditionalFormatting sqref="G18">
    <cfRule type="expression" dxfId="1717" priority="79">
      <formula>NOT(ISBLANK($A18))</formula>
    </cfRule>
  </conditionalFormatting>
  <conditionalFormatting sqref="A41:B42 H41:XFD42">
    <cfRule type="expression" dxfId="1716" priority="89">
      <formula>NOT(ISBLANK($A41))</formula>
    </cfRule>
  </conditionalFormatting>
  <conditionalFormatting sqref="G17">
    <cfRule type="expression" dxfId="1715" priority="57">
      <formula>NOT(ISBLANK($A17))</formula>
    </cfRule>
  </conditionalFormatting>
  <conditionalFormatting sqref="G32">
    <cfRule type="expression" dxfId="1713" priority="87">
      <formula>NOT(ISBLANK($A32))</formula>
    </cfRule>
  </conditionalFormatting>
  <conditionalFormatting sqref="G46">
    <cfRule type="expression" dxfId="1711" priority="85">
      <formula>NOT(ISBLANK($A46))</formula>
    </cfRule>
  </conditionalFormatting>
  <conditionalFormatting sqref="G27">
    <cfRule type="expression" dxfId="1709" priority="83">
      <formula>NOT(ISBLANK($A27))</formula>
    </cfRule>
  </conditionalFormatting>
  <conditionalFormatting sqref="G20">
    <cfRule type="expression" dxfId="1707" priority="81">
      <formula>NOT(ISBLANK($A20))</formula>
    </cfRule>
  </conditionalFormatting>
  <conditionalFormatting sqref="G13">
    <cfRule type="expression" dxfId="1705" priority="77">
      <formula>NOT(ISBLANK($A13))</formula>
    </cfRule>
  </conditionalFormatting>
  <conditionalFormatting sqref="G6">
    <cfRule type="expression" dxfId="1704" priority="73">
      <formula>NOT(ISBLANK($A6))</formula>
    </cfRule>
  </conditionalFormatting>
  <conditionalFormatting sqref="G7">
    <cfRule type="expression" dxfId="1702" priority="71">
      <formula>NOT(ISBLANK($A7))</formula>
    </cfRule>
  </conditionalFormatting>
  <conditionalFormatting sqref="G11">
    <cfRule type="expression" dxfId="1699" priority="67">
      <formula>NOT(ISBLANK($A11))</formula>
    </cfRule>
  </conditionalFormatting>
  <conditionalFormatting sqref="G12">
    <cfRule type="expression" dxfId="1697" priority="65">
      <formula>NOT(ISBLANK($A12))</formula>
    </cfRule>
  </conditionalFormatting>
  <conditionalFormatting sqref="G14">
    <cfRule type="expression" dxfId="1696" priority="63">
      <formula>NOT(ISBLANK($A14))</formula>
    </cfRule>
  </conditionalFormatting>
  <conditionalFormatting sqref="G15">
    <cfRule type="expression" dxfId="1695" priority="61">
      <formula>NOT(ISBLANK($A15))</formula>
    </cfRule>
  </conditionalFormatting>
  <conditionalFormatting sqref="G16">
    <cfRule type="expression" dxfId="1694" priority="59">
      <formula>NOT(ISBLANK($A16))</formula>
    </cfRule>
  </conditionalFormatting>
  <conditionalFormatting sqref="G19">
    <cfRule type="expression" dxfId="1693" priority="55">
      <formula>NOT(ISBLANK($A19))</formula>
    </cfRule>
  </conditionalFormatting>
  <conditionalFormatting sqref="G21">
    <cfRule type="expression" dxfId="1691" priority="53">
      <formula>NOT(ISBLANK($A21))</formula>
    </cfRule>
  </conditionalFormatting>
  <conditionalFormatting sqref="G24">
    <cfRule type="expression" dxfId="1689" priority="49">
      <formula>NOT(ISBLANK($A24))</formula>
    </cfRule>
  </conditionalFormatting>
  <conditionalFormatting sqref="G25">
    <cfRule type="expression" dxfId="1687" priority="47">
      <formula>NOT(ISBLANK($A25))</formula>
    </cfRule>
  </conditionalFormatting>
  <conditionalFormatting sqref="G28:G29">
    <cfRule type="expression" dxfId="1685" priority="45">
      <formula>NOT(ISBLANK($A28))</formula>
    </cfRule>
  </conditionalFormatting>
  <conditionalFormatting sqref="G30">
    <cfRule type="expression" dxfId="1683" priority="43">
      <formula>NOT(ISBLANK($A30))</formula>
    </cfRule>
  </conditionalFormatting>
  <conditionalFormatting sqref="G34:G36">
    <cfRule type="expression" dxfId="1681" priority="41">
      <formula>NOT(ISBLANK($A34))</formula>
    </cfRule>
  </conditionalFormatting>
  <conditionalFormatting sqref="G38">
    <cfRule type="expression" dxfId="1679" priority="39">
      <formula>NOT(ISBLANK($A38))</formula>
    </cfRule>
  </conditionalFormatting>
  <conditionalFormatting sqref="G41:G42">
    <cfRule type="expression" dxfId="1677" priority="37">
      <formula>NOT(ISBLANK($A41))</formula>
    </cfRule>
  </conditionalFormatting>
  <conditionalFormatting sqref="G44:G45">
    <cfRule type="expression" dxfId="1675" priority="35">
      <formula>NOT(ISBLANK($A44))</formula>
    </cfRule>
  </conditionalFormatting>
  <conditionalFormatting sqref="G47:G49">
    <cfRule type="expression" dxfId="1673" priority="33">
      <formula>NOT(ISBLANK($A47))</formula>
    </cfRule>
  </conditionalFormatting>
  <conditionalFormatting sqref="D28:D40 D43:D58 D4:D25">
    <cfRule type="expression" dxfId="1672" priority="22">
      <formula>NOT(ISBLANK($A4))</formula>
    </cfRule>
  </conditionalFormatting>
  <conditionalFormatting sqref="G8">
    <cfRule type="expression" dxfId="1671" priority="31">
      <formula>NOT(ISBLANK($A8))</formula>
    </cfRule>
  </conditionalFormatting>
  <conditionalFormatting sqref="D26">
    <cfRule type="expression" dxfId="1670" priority="20">
      <formula>NOT(ISBLANK($A26))</formula>
    </cfRule>
  </conditionalFormatting>
  <conditionalFormatting sqref="G9">
    <cfRule type="expression" dxfId="1669" priority="28">
      <formula>NOT(ISBLANK($A9))</formula>
    </cfRule>
  </conditionalFormatting>
  <conditionalFormatting sqref="C58">
    <cfRule type="expression" dxfId="1668" priority="25">
      <formula>NOT(ISBLANK($A58))</formula>
    </cfRule>
  </conditionalFormatting>
  <conditionalFormatting sqref="C15:C40 C43:C57">
    <cfRule type="expression" dxfId="1667" priority="24">
      <formula>NOT(ISBLANK($A15))</formula>
    </cfRule>
  </conditionalFormatting>
  <conditionalFormatting sqref="C41:C42">
    <cfRule type="expression" dxfId="1666" priority="23">
      <formula>NOT(ISBLANK($A41))</formula>
    </cfRule>
  </conditionalFormatting>
  <conditionalFormatting sqref="D41:D42">
    <cfRule type="expression" dxfId="1665" priority="21">
      <formula>NOT(ISBLANK($A41))</formula>
    </cfRule>
  </conditionalFormatting>
  <conditionalFormatting sqref="D15">
    <cfRule type="expression" dxfId="1664" priority="11">
      <formula>NOT(ISBLANK($A15))</formula>
    </cfRule>
  </conditionalFormatting>
  <conditionalFormatting sqref="C14">
    <cfRule type="expression" dxfId="1663" priority="10">
      <formula>NOT(ISBLANK($A14))</formula>
    </cfRule>
  </conditionalFormatting>
  <conditionalFormatting sqref="C4">
    <cfRule type="expression" dxfId="1662" priority="2">
      <formula>NOT(ISBLANK($A4))</formula>
    </cfRule>
  </conditionalFormatting>
  <conditionalFormatting sqref="C5:C6">
    <cfRule type="expression" dxfId="1661" priority="3">
      <formula>NOT(ISBLANK($A15))</formula>
    </cfRule>
  </conditionalFormatting>
  <conditionalFormatting sqref="C7">
    <cfRule type="expression" dxfId="1660" priority="4">
      <formula>NOT(ISBLANK($A24))</formula>
    </cfRule>
  </conditionalFormatting>
  <conditionalFormatting sqref="C8">
    <cfRule type="expression" dxfId="1659" priority="5">
      <formula>NOT(ISBLANK($A29))</formula>
    </cfRule>
  </conditionalFormatting>
  <conditionalFormatting sqref="C9:C10">
    <cfRule type="expression" dxfId="1658" priority="6">
      <formula>NOT(ISBLANK($A35))</formula>
    </cfRule>
  </conditionalFormatting>
  <conditionalFormatting sqref="C11">
    <cfRule type="expression" dxfId="1657" priority="7">
      <formula>NOT(ISBLANK($A42))</formula>
    </cfRule>
  </conditionalFormatting>
  <conditionalFormatting sqref="C12">
    <cfRule type="expression" dxfId="1656" priority="8">
      <formula>NOT(ISBLANK($A46))</formula>
    </cfRule>
  </conditionalFormatting>
  <conditionalFormatting sqref="C13">
    <cfRule type="expression" dxfId="1655" priority="9">
      <formula>NOT(ISBLANK($A49))</formula>
    </cfRule>
  </conditionalFormatting>
  <hyperlinks>
    <hyperlink ref="C11" r:id="rId1" display="https://www.learnthat.org/dictionary/3782_blanket.html"/>
    <hyperlink ref="C13" r:id="rId2" display="http://dictionary.cambridge.org/dictionary/english/landing"/>
    <hyperlink ref="C6" r:id="rId3" display="http://dictionary.cambridge.org/dictionary/english/hour"/>
    <hyperlink ref="C7" r:id="rId4" display="http://dictionary.cambridge.org/dictionary/english/ice"/>
    <hyperlink ref="C10" r:id="rId5" display="http://dictionary.cambridge.org/dictionary/english/arrival"/>
    <hyperlink ref="C5" r:id="rId6" display="http://dictionary.cambridge.org/dictionary/english/another"/>
    <hyperlink ref="C8" r:id="rId7" display="http://dictionary.cambridge.org/dictionary/english/crew"/>
    <hyperlink ref="C12" r:id="rId8" display="http://dictionary.cambridge.org/dictionary/english/land"/>
    <hyperlink ref="C9" r:id="rId9" display="http://dictionary.cambridge.org/dictionary/english/shortly"/>
    <hyperlink ref="C4" r:id="rId10" display="http://dictionary.cambridge.org/dictionary/english/back"/>
  </hyperlinks>
  <pageMargins left="0.7" right="0.7" top="0.75" bottom="0.75" header="0.3" footer="0.3"/>
  <pageSetup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0/11 Learned / Total  </v>
      </c>
      <c r="E1" s="153" t="s">
        <v>11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78"/>
      <c r="B4" s="101">
        <v>242</v>
      </c>
      <c r="C4" s="150" t="str">
        <f>HYPERLINK("https://www.learnthat.org/dictionary/4144_book.html","book")</f>
        <v>book</v>
      </c>
      <c r="D4" s="83"/>
      <c r="E4" s="83" t="s">
        <v>164</v>
      </c>
      <c r="F4" s="83"/>
      <c r="G4" s="89"/>
    </row>
    <row r="5" spans="1:7" s="90" customFormat="1" ht="46" customHeight="1">
      <c r="A5" s="78"/>
      <c r="B5" s="101">
        <v>258</v>
      </c>
      <c r="C5" s="103" t="str">
        <f>HYPERLINK("http://dictionary.cambridge.org/dictionary/english/house","house")</f>
        <v>house</v>
      </c>
      <c r="D5" s="83"/>
      <c r="E5" s="83" t="s">
        <v>165</v>
      </c>
      <c r="F5" s="83"/>
      <c r="G5" s="78"/>
    </row>
    <row r="6" spans="1:7" s="90" customFormat="1" ht="46" customHeight="1">
      <c r="A6" s="78"/>
      <c r="B6" s="101">
        <v>309</v>
      </c>
      <c r="C6" s="103" t="str">
        <f>HYPERLINK("http://dictionary.cambridge.org/dictionary/english/minute","minute")</f>
        <v>minute</v>
      </c>
      <c r="D6" s="83"/>
      <c r="E6" s="83" t="s">
        <v>166</v>
      </c>
      <c r="F6" s="83"/>
      <c r="G6" s="81"/>
    </row>
    <row r="7" spans="1:7" s="90" customFormat="1" ht="46" customHeight="1">
      <c r="A7" s="78"/>
      <c r="B7" s="101">
        <v>517</v>
      </c>
      <c r="C7" s="103" t="str">
        <f>HYPERLINK("http://dictionary.cambridge.org/dictionary/english/record","record")</f>
        <v>record</v>
      </c>
      <c r="D7" s="83"/>
      <c r="E7" s="83" t="s">
        <v>167</v>
      </c>
      <c r="F7" s="83"/>
      <c r="G7" s="81"/>
    </row>
    <row r="8" spans="1:7" s="90" customFormat="1" ht="46" customHeight="1">
      <c r="A8" s="78"/>
      <c r="B8" s="101">
        <v>809</v>
      </c>
      <c r="C8" s="103" t="str">
        <f>HYPERLINK("http://dictionary.cambridge.org/dictionary/english/bill","bill")</f>
        <v>bill</v>
      </c>
      <c r="D8" s="83"/>
      <c r="E8" s="83" t="s">
        <v>168</v>
      </c>
      <c r="F8" s="83"/>
      <c r="G8" s="81"/>
    </row>
    <row r="9" spans="1:7" s="90" customFormat="1" ht="46" customHeight="1">
      <c r="A9" s="78"/>
      <c r="B9" s="101">
        <v>813</v>
      </c>
      <c r="C9" s="103" t="str">
        <f>HYPERLINK("http://dictionary.cambridge.org/dictionary/english/arrive","arrive")</f>
        <v>arrive</v>
      </c>
      <c r="D9" s="83"/>
      <c r="E9" s="83" t="s">
        <v>169</v>
      </c>
      <c r="F9" s="83"/>
      <c r="G9" s="81"/>
    </row>
    <row r="10" spans="1:7" s="90" customFormat="1" ht="46" customHeight="1">
      <c r="A10" s="78"/>
      <c r="B10" s="101">
        <v>1713</v>
      </c>
      <c r="C10" s="103" t="str">
        <f>HYPERLINK("http://dictionary.cambridge.org/dictionary/english/comfortable","comfortable")</f>
        <v>comfortable</v>
      </c>
      <c r="D10" s="83"/>
      <c r="E10" s="83" t="s">
        <v>170</v>
      </c>
      <c r="F10" s="83"/>
      <c r="G10" s="81"/>
    </row>
    <row r="11" spans="1:7" s="90" customFormat="1" ht="46" customHeight="1">
      <c r="A11" s="78"/>
      <c r="B11" s="101">
        <v>3072</v>
      </c>
      <c r="C11" s="103" t="str">
        <f>HYPERLINK("https://www.learnthat.org/dictionary/32080_reservation.html","reservation")</f>
        <v>reservation</v>
      </c>
      <c r="D11" s="83"/>
      <c r="E11" s="83" t="s">
        <v>171</v>
      </c>
      <c r="F11" s="83"/>
      <c r="G11" s="81"/>
    </row>
    <row r="12" spans="1:7" s="90" customFormat="1" ht="46" customHeight="1">
      <c r="A12" s="78"/>
      <c r="B12" s="105">
        <v>3674</v>
      </c>
      <c r="C12" s="77" t="s">
        <v>31</v>
      </c>
      <c r="D12" s="83"/>
      <c r="E12" s="83" t="s">
        <v>12</v>
      </c>
      <c r="F12" s="83"/>
      <c r="G12" s="81"/>
    </row>
    <row r="13" spans="1:7" s="90" customFormat="1" ht="46" customHeight="1">
      <c r="A13" s="78"/>
      <c r="B13" s="101">
        <v>3929</v>
      </c>
      <c r="C13" s="103" t="str">
        <f>HYPERLINK("http://dictionary.cambridge.org/dictionary/english/byfeedback","feedback")</f>
        <v>feedback</v>
      </c>
      <c r="D13" s="83"/>
      <c r="E13" s="83" t="s">
        <v>172</v>
      </c>
      <c r="F13" s="83"/>
      <c r="G13" s="81"/>
    </row>
    <row r="14" spans="1:7" s="90" customFormat="1" ht="46" customHeight="1">
      <c r="A14" s="78"/>
      <c r="B14" s="107">
        <v>3982</v>
      </c>
      <c r="C14" s="106" t="str">
        <f>HYPERLINK("http://dictionary.cambridge.org/dictionary/english/reception","reception")</f>
        <v>reception</v>
      </c>
      <c r="D14" s="83"/>
      <c r="E14" s="83" t="s">
        <v>173</v>
      </c>
      <c r="F14" s="83"/>
      <c r="G14" s="81"/>
    </row>
    <row r="15" spans="1:7" ht="22.5" hidden="1" customHeight="1">
      <c r="A15" s="14"/>
      <c r="B15" s="2"/>
      <c r="C15" s="30"/>
      <c r="D15" s="5"/>
      <c r="E15" s="3"/>
      <c r="F15" s="35"/>
      <c r="G15" s="19"/>
    </row>
    <row r="16" spans="1:7" ht="22.5" hidden="1" customHeight="1">
      <c r="A16" s="14"/>
      <c r="B16" s="2"/>
      <c r="C16" s="2"/>
      <c r="D16" s="5"/>
      <c r="E16" s="3"/>
      <c r="F16" s="35"/>
      <c r="G16" s="19"/>
    </row>
    <row r="17" spans="1:7" ht="22.5" hidden="1" customHeight="1">
      <c r="A17" s="14"/>
      <c r="B17" s="2"/>
      <c r="C17" s="2"/>
      <c r="D17" s="5"/>
      <c r="E17" s="3"/>
      <c r="F17" s="35"/>
      <c r="G17" s="19"/>
    </row>
    <row r="18" spans="1:7" ht="22.5" hidden="1" customHeight="1">
      <c r="A18" s="14"/>
      <c r="B18" s="2"/>
      <c r="C18" s="2"/>
      <c r="D18" s="5"/>
      <c r="E18" s="3"/>
      <c r="F18" s="35"/>
      <c r="G18" s="19"/>
    </row>
    <row r="19" spans="1:7" ht="22.5" hidden="1" customHeight="1">
      <c r="A19" s="14"/>
      <c r="B19" s="2"/>
      <c r="C19" s="2"/>
      <c r="D19" s="5"/>
      <c r="E19" s="3"/>
      <c r="F19" s="35"/>
      <c r="G19" s="19"/>
    </row>
    <row r="20" spans="1:7" ht="22.5" hidden="1" customHeight="1">
      <c r="A20" s="14"/>
      <c r="B20" s="2"/>
      <c r="C20" s="2"/>
      <c r="D20" s="5"/>
      <c r="E20" s="3"/>
      <c r="F20" s="35"/>
      <c r="G20" s="19"/>
    </row>
    <row r="21" spans="1:7" ht="22.5" hidden="1" customHeight="1">
      <c r="A21" s="14"/>
      <c r="B21" s="2"/>
      <c r="C21" s="2"/>
      <c r="D21" s="5"/>
      <c r="E21" s="3"/>
      <c r="F21" s="35"/>
      <c r="G21" s="19"/>
    </row>
    <row r="22" spans="1:7" ht="22.5" hidden="1" customHeight="1">
      <c r="A22" s="14"/>
      <c r="B22" s="2"/>
      <c r="C22" s="2"/>
      <c r="D22" s="5"/>
      <c r="E22" s="3"/>
      <c r="F22" s="35"/>
      <c r="G22" s="19"/>
    </row>
    <row r="23" spans="1:7" ht="22.5" hidden="1" customHeight="1">
      <c r="A23" s="14"/>
      <c r="B23" s="2"/>
      <c r="C23" s="2"/>
      <c r="D23" s="5"/>
      <c r="E23" s="3"/>
      <c r="F23" s="35"/>
      <c r="G23" s="19"/>
    </row>
    <row r="24" spans="1:7" ht="22.5" hidden="1" customHeight="1">
      <c r="A24" s="14"/>
      <c r="B24" s="2"/>
      <c r="C24" s="2"/>
      <c r="D24" s="5"/>
      <c r="E24" s="3"/>
      <c r="F24" s="35"/>
      <c r="G24" s="19"/>
    </row>
    <row r="25" spans="1:7" ht="22.5" hidden="1" customHeight="1">
      <c r="A25" s="14"/>
      <c r="B25" s="2"/>
      <c r="C25" s="2"/>
      <c r="D25" s="5"/>
      <c r="E25" s="3"/>
      <c r="F25" s="35"/>
      <c r="G25" s="19"/>
    </row>
    <row r="26" spans="1:7" ht="22.5" hidden="1" customHeight="1">
      <c r="A26" s="14"/>
      <c r="B26" s="2"/>
      <c r="C26" s="2"/>
      <c r="D26" s="5"/>
      <c r="E26" s="3"/>
      <c r="F26" s="35"/>
      <c r="G26" s="19"/>
    </row>
    <row r="27" spans="1:7" ht="22.5" hidden="1" customHeight="1">
      <c r="A27" s="14"/>
      <c r="B27" s="2"/>
      <c r="C27" s="2"/>
      <c r="D27" s="5"/>
      <c r="E27" s="3"/>
      <c r="F27" s="35"/>
      <c r="G27" s="19"/>
    </row>
    <row r="28" spans="1:7" ht="22.5" hidden="1" customHeight="1">
      <c r="A28" s="14"/>
      <c r="B28" s="2"/>
      <c r="C28" s="2"/>
      <c r="D28" s="5"/>
      <c r="E28" s="3"/>
      <c r="F28" s="35"/>
      <c r="G28" s="19"/>
    </row>
    <row r="29" spans="1:7" ht="22.5" hidden="1" customHeight="1">
      <c r="A29" s="14"/>
      <c r="B29" s="2"/>
      <c r="C29" s="2"/>
      <c r="D29" s="5"/>
      <c r="E29" s="3"/>
      <c r="F29" s="35"/>
      <c r="G29" s="19"/>
    </row>
    <row r="30" spans="1:7" ht="22.5" hidden="1" customHeight="1">
      <c r="A30" s="14"/>
      <c r="B30" s="2"/>
      <c r="C30" s="2"/>
      <c r="D30" s="5"/>
      <c r="E30" s="3"/>
      <c r="F30" s="35"/>
      <c r="G30" s="21"/>
    </row>
    <row r="31" spans="1:7" ht="22.5" hidden="1" customHeight="1">
      <c r="A31" s="14"/>
      <c r="B31" s="2"/>
      <c r="C31" s="2"/>
      <c r="D31" s="18"/>
      <c r="E31" s="3"/>
      <c r="F31" s="35"/>
      <c r="G31" s="19"/>
    </row>
    <row r="32" spans="1:7" ht="22.5" hidden="1" customHeight="1">
      <c r="A32" s="14"/>
      <c r="B32" s="2"/>
      <c r="C32" s="2"/>
      <c r="D32" s="5"/>
      <c r="E32" s="3"/>
      <c r="F32" s="35"/>
      <c r="G32" s="19"/>
    </row>
    <row r="33" spans="1:7" ht="22.5" hidden="1" customHeight="1">
      <c r="A33" s="14"/>
      <c r="B33" s="2"/>
      <c r="C33" s="2"/>
      <c r="D33" s="5"/>
      <c r="E33" s="3"/>
      <c r="F33" s="35"/>
      <c r="G33" s="19"/>
    </row>
    <row r="34" spans="1:7" ht="22.5" hidden="1" customHeight="1">
      <c r="A34" s="14"/>
      <c r="B34" s="2"/>
      <c r="C34" s="2"/>
      <c r="D34" s="5"/>
      <c r="E34" s="3"/>
      <c r="F34" s="35"/>
      <c r="G34" s="19"/>
    </row>
    <row r="35" spans="1:7" ht="22.5" hidden="1" customHeight="1">
      <c r="A35" s="14"/>
      <c r="B35" s="2"/>
      <c r="C35" s="2"/>
      <c r="D35" s="5"/>
      <c r="E35" s="3"/>
      <c r="F35" s="35"/>
      <c r="G35" s="19"/>
    </row>
    <row r="36" spans="1:7" ht="22.5" hidden="1" customHeight="1">
      <c r="A36" s="14"/>
      <c r="B36" s="2"/>
      <c r="C36" s="2"/>
      <c r="D36" s="5"/>
      <c r="E36" s="3"/>
      <c r="F36" s="35"/>
      <c r="G36" s="19"/>
    </row>
    <row r="37" spans="1:7" ht="22.5" hidden="1" customHeight="1">
      <c r="A37" s="14"/>
      <c r="B37" s="2"/>
      <c r="C37" s="2"/>
      <c r="D37" s="5"/>
      <c r="E37" s="3"/>
      <c r="F37" s="35"/>
      <c r="G37" s="19"/>
    </row>
    <row r="38" spans="1:7" ht="22.5" hidden="1" customHeight="1">
      <c r="A38" s="14"/>
      <c r="B38" s="2"/>
      <c r="C38" s="2"/>
      <c r="D38" s="8"/>
      <c r="E38" s="3"/>
      <c r="F38" s="35"/>
      <c r="G38" s="19"/>
    </row>
    <row r="39" spans="1:7" ht="22.5" hidden="1" customHeight="1">
      <c r="A39" s="14"/>
      <c r="B39" s="2"/>
      <c r="C39" s="2"/>
      <c r="D39" s="9"/>
      <c r="E39" s="3"/>
      <c r="F39" s="35"/>
      <c r="G39" s="19"/>
    </row>
    <row r="40" spans="1:7" ht="22.5" hidden="1" customHeight="1">
      <c r="A40" s="14"/>
      <c r="B40" s="2"/>
      <c r="C40" s="2"/>
      <c r="D40" s="5"/>
      <c r="E40" s="3"/>
      <c r="F40" s="35"/>
      <c r="G40" s="19"/>
    </row>
    <row r="41" spans="1:7" ht="22.5" hidden="1" customHeight="1">
      <c r="A41" s="14"/>
      <c r="B41" s="2"/>
      <c r="C41" s="2"/>
      <c r="D41" s="5"/>
      <c r="E41" s="3"/>
      <c r="F41" s="35"/>
      <c r="G41" s="19"/>
    </row>
    <row r="42" spans="1:7" ht="22.5" hidden="1" customHeight="1">
      <c r="A42" s="14"/>
      <c r="B42" s="2"/>
      <c r="C42" s="2"/>
      <c r="D42" s="5"/>
      <c r="E42" s="3"/>
      <c r="F42" s="35"/>
      <c r="G42" s="19"/>
    </row>
    <row r="43" spans="1:7" ht="22.5" hidden="1" customHeight="1">
      <c r="A43" s="14"/>
      <c r="B43" s="2"/>
      <c r="C43" s="2"/>
      <c r="D43" s="5"/>
      <c r="E43" s="3"/>
      <c r="F43" s="35"/>
      <c r="G43" s="19"/>
    </row>
    <row r="44" spans="1:7" ht="22.5" hidden="1" customHeight="1">
      <c r="A44" s="14"/>
      <c r="B44" s="2"/>
      <c r="C44" s="2"/>
      <c r="D44" s="5"/>
      <c r="E44" s="3"/>
      <c r="F44" s="35"/>
      <c r="G44" s="19"/>
    </row>
    <row r="45" spans="1:7" ht="22.5" hidden="1" customHeight="1">
      <c r="A45" s="14"/>
      <c r="B45" s="2"/>
      <c r="C45" s="2"/>
      <c r="D45" s="5"/>
      <c r="E45" s="3"/>
      <c r="F45" s="35"/>
      <c r="G45" s="19"/>
    </row>
    <row r="46" spans="1:7" ht="22.5" hidden="1" customHeight="1">
      <c r="A46" s="14"/>
      <c r="B46" s="2"/>
      <c r="C46" s="2"/>
      <c r="D46" s="5"/>
      <c r="E46" s="3"/>
      <c r="F46" s="35"/>
      <c r="G46" s="19"/>
    </row>
    <row r="47" spans="1:7" ht="22.5" hidden="1" customHeight="1">
      <c r="A47" s="14"/>
      <c r="B47" s="2"/>
      <c r="C47" s="2"/>
      <c r="D47" s="5"/>
      <c r="E47" s="3"/>
      <c r="F47" s="35"/>
      <c r="G47" s="19"/>
    </row>
    <row r="48" spans="1:7" ht="22.5" hidden="1" customHeight="1">
      <c r="A48" s="14"/>
      <c r="B48" s="2"/>
      <c r="C48" s="2"/>
      <c r="D48" s="5"/>
      <c r="E48" s="3"/>
      <c r="F48" s="35"/>
      <c r="G48" s="19"/>
    </row>
    <row r="49" spans="1:7" ht="22.5" hidden="1" customHeight="1">
      <c r="A49" s="14"/>
      <c r="B49" s="2"/>
      <c r="C49" s="2"/>
      <c r="D49" s="8"/>
      <c r="E49" s="3"/>
      <c r="F49" s="35"/>
      <c r="G49" s="19"/>
    </row>
    <row r="50" spans="1:7" ht="22.5" hidden="1" customHeight="1">
      <c r="A50" s="14"/>
      <c r="B50" s="2"/>
      <c r="C50" s="2"/>
      <c r="D50" s="5"/>
      <c r="E50" s="3"/>
      <c r="F50" s="35"/>
      <c r="G50" s="19"/>
    </row>
    <row r="51" spans="1:7" ht="22.5" hidden="1" customHeight="1">
      <c r="A51" s="14"/>
      <c r="B51" s="2"/>
      <c r="C51" s="2"/>
      <c r="D51" s="5"/>
      <c r="E51" s="3"/>
      <c r="F51" s="35"/>
      <c r="G51" s="19"/>
    </row>
    <row r="52" spans="1:7" ht="22.5" hidden="1" customHeight="1">
      <c r="A52" s="14"/>
      <c r="B52" s="2"/>
      <c r="C52" s="2"/>
      <c r="D52" s="5"/>
      <c r="E52" s="3"/>
      <c r="F52" s="35"/>
      <c r="G52" s="19"/>
    </row>
    <row r="53" spans="1:7" ht="22.5" hidden="1" customHeight="1">
      <c r="A53" s="14"/>
      <c r="B53" s="2"/>
      <c r="C53" s="2"/>
      <c r="D53" s="5"/>
      <c r="E53" s="3"/>
      <c r="F53" s="35"/>
      <c r="G53" s="19"/>
    </row>
    <row r="54" spans="1:7" ht="22.5" hidden="1" customHeight="1">
      <c r="A54" s="14"/>
      <c r="B54" s="2"/>
      <c r="C54" s="2"/>
      <c r="D54" s="5"/>
      <c r="E54" s="3"/>
      <c r="F54" s="35"/>
      <c r="G54" s="19"/>
    </row>
    <row r="55" spans="1:7" ht="22.5" hidden="1" customHeight="1">
      <c r="A55" s="14"/>
      <c r="B55" s="2"/>
      <c r="C55" s="2"/>
      <c r="D55" s="7"/>
      <c r="E55" s="3"/>
      <c r="F55" s="35"/>
      <c r="G55" s="19"/>
    </row>
    <row r="56" spans="1:7" ht="22.5" hidden="1" customHeight="1">
      <c r="A56" s="14"/>
      <c r="B56" s="2"/>
      <c r="C56" s="2"/>
      <c r="D56" s="5"/>
      <c r="E56" s="3"/>
      <c r="F56" s="35"/>
      <c r="G56" s="19"/>
    </row>
    <row r="57" spans="1:7" ht="22.5" hidden="1" customHeight="1">
      <c r="A57" s="14"/>
      <c r="B57" s="10"/>
      <c r="C57" s="29"/>
      <c r="D57" s="18"/>
      <c r="E57" s="3"/>
      <c r="F57" s="17"/>
      <c r="G57" s="17"/>
    </row>
    <row r="58" spans="1:7" ht="22.5" hidden="1" customHeight="1">
      <c r="A58" s="12"/>
      <c r="B58" s="15"/>
      <c r="C58" s="15"/>
      <c r="D58" s="24"/>
      <c r="E58" s="25"/>
      <c r="F58" s="39">
        <f>COUNTA($A$4:$A$57)+'Unit 3'!F58</f>
        <v>0</v>
      </c>
      <c r="G58" s="13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</sheetData>
  <autoFilter ref="A3:C57"/>
  <sortState ref="B4:F14">
    <sortCondition ref="B4"/>
  </sortState>
  <mergeCells count="2">
    <mergeCell ref="A1:B1"/>
    <mergeCell ref="E1:F1"/>
  </mergeCells>
  <conditionalFormatting sqref="A58:B58 G58">
    <cfRule type="expression" dxfId="1653" priority="132">
      <formula>NOT(ISBLANK($A58))</formula>
    </cfRule>
  </conditionalFormatting>
  <conditionalFormatting sqref="H28:XFD40 H4:XFD25 A4:B40 H43:XFD57 A43:B57">
    <cfRule type="expression" dxfId="1652" priority="131">
      <formula>NOT(ISBLANK($A4))</formula>
    </cfRule>
  </conditionalFormatting>
  <conditionalFormatting sqref="G5">
    <cfRule type="expression" dxfId="1651" priority="130">
      <formula>NOT(ISBLANK($A5))</formula>
    </cfRule>
  </conditionalFormatting>
  <conditionalFormatting sqref="G57">
    <cfRule type="expression" dxfId="1650" priority="129">
      <formula>NOT(ISBLANK($A57))</formula>
    </cfRule>
  </conditionalFormatting>
  <conditionalFormatting sqref="G23">
    <cfRule type="expression" dxfId="1648" priority="127">
      <formula>NOT(ISBLANK($A23))</formula>
    </cfRule>
  </conditionalFormatting>
  <conditionalFormatting sqref="G55">
    <cfRule type="expression" dxfId="1646" priority="125">
      <formula>NOT(ISBLANK($A55))</formula>
    </cfRule>
  </conditionalFormatting>
  <conditionalFormatting sqref="G33">
    <cfRule type="expression" dxfId="1644" priority="121">
      <formula>NOT(ISBLANK($A33))</formula>
    </cfRule>
  </conditionalFormatting>
  <conditionalFormatting sqref="G26">
    <cfRule type="expression" dxfId="1642" priority="123">
      <formula>NOT(ISBLANK($A26))</formula>
    </cfRule>
  </conditionalFormatting>
  <conditionalFormatting sqref="G22">
    <cfRule type="expression" dxfId="1640" priority="64">
      <formula>NOT(ISBLANK($A22))</formula>
    </cfRule>
  </conditionalFormatting>
  <conditionalFormatting sqref="G31">
    <cfRule type="expression" dxfId="1638" priority="119">
      <formula>NOT(ISBLANK($A31))</formula>
    </cfRule>
  </conditionalFormatting>
  <conditionalFormatting sqref="G53">
    <cfRule type="expression" dxfId="1636" priority="117">
      <formula>NOT(ISBLANK($A53))</formula>
    </cfRule>
  </conditionalFormatting>
  <conditionalFormatting sqref="G50:G52">
    <cfRule type="expression" dxfId="1634" priority="115">
      <formula>NOT(ISBLANK($A50))</formula>
    </cfRule>
  </conditionalFormatting>
  <conditionalFormatting sqref="G56">
    <cfRule type="expression" dxfId="1632" priority="113">
      <formula>NOT(ISBLANK($A56))</formula>
    </cfRule>
  </conditionalFormatting>
  <conditionalFormatting sqref="G54">
    <cfRule type="expression" dxfId="1630" priority="111">
      <formula>NOT(ISBLANK($A54))</formula>
    </cfRule>
  </conditionalFormatting>
  <conditionalFormatting sqref="G37">
    <cfRule type="expression" dxfId="1628" priority="109">
      <formula>NOT(ISBLANK($A37))</formula>
    </cfRule>
  </conditionalFormatting>
  <conditionalFormatting sqref="G39">
    <cfRule type="expression" dxfId="1626" priority="107">
      <formula>NOT(ISBLANK($A39))</formula>
    </cfRule>
  </conditionalFormatting>
  <conditionalFormatting sqref="G40">
    <cfRule type="expression" dxfId="1624" priority="105">
      <formula>NOT(ISBLANK($A40))</formula>
    </cfRule>
  </conditionalFormatting>
  <conditionalFormatting sqref="G43">
    <cfRule type="expression" dxfId="1622" priority="103">
      <formula>NOT(ISBLANK($A43))</formula>
    </cfRule>
  </conditionalFormatting>
  <conditionalFormatting sqref="G10">
    <cfRule type="expression" dxfId="1621" priority="82">
      <formula>NOT(ISBLANK($A10))</formula>
    </cfRule>
  </conditionalFormatting>
  <conditionalFormatting sqref="G18">
    <cfRule type="expression" dxfId="1620" priority="92">
      <formula>NOT(ISBLANK($A18))</formula>
    </cfRule>
  </conditionalFormatting>
  <conditionalFormatting sqref="A41:B42 H41:XFD42">
    <cfRule type="expression" dxfId="1619" priority="102">
      <formula>NOT(ISBLANK($A41))</formula>
    </cfRule>
  </conditionalFormatting>
  <conditionalFormatting sqref="G17">
    <cfRule type="expression" dxfId="1618" priority="70">
      <formula>NOT(ISBLANK($A17))</formula>
    </cfRule>
  </conditionalFormatting>
  <conditionalFormatting sqref="G32">
    <cfRule type="expression" dxfId="1616" priority="100">
      <formula>NOT(ISBLANK($A32))</formula>
    </cfRule>
  </conditionalFormatting>
  <conditionalFormatting sqref="G46">
    <cfRule type="expression" dxfId="1614" priority="98">
      <formula>NOT(ISBLANK($A46))</formula>
    </cfRule>
  </conditionalFormatting>
  <conditionalFormatting sqref="G27">
    <cfRule type="expression" dxfId="1612" priority="96">
      <formula>NOT(ISBLANK($A27))</formula>
    </cfRule>
  </conditionalFormatting>
  <conditionalFormatting sqref="G20">
    <cfRule type="expression" dxfId="1610" priority="94">
      <formula>NOT(ISBLANK($A20))</formula>
    </cfRule>
  </conditionalFormatting>
  <conditionalFormatting sqref="G13">
    <cfRule type="expression" dxfId="1608" priority="90">
      <formula>NOT(ISBLANK($A13))</formula>
    </cfRule>
  </conditionalFormatting>
  <conditionalFormatting sqref="G6">
    <cfRule type="expression" dxfId="1606" priority="86">
      <formula>NOT(ISBLANK($A6))</formula>
    </cfRule>
  </conditionalFormatting>
  <conditionalFormatting sqref="G7">
    <cfRule type="expression" dxfId="1604" priority="84">
      <formula>NOT(ISBLANK($A7))</formula>
    </cfRule>
  </conditionalFormatting>
  <conditionalFormatting sqref="G11">
    <cfRule type="expression" dxfId="1601" priority="80">
      <formula>NOT(ISBLANK($A11))</formula>
    </cfRule>
  </conditionalFormatting>
  <conditionalFormatting sqref="G12">
    <cfRule type="expression" dxfId="1600" priority="78">
      <formula>NOT(ISBLANK($A12))</formula>
    </cfRule>
  </conditionalFormatting>
  <conditionalFormatting sqref="G14">
    <cfRule type="expression" dxfId="1598" priority="76">
      <formula>NOT(ISBLANK($A14))</formula>
    </cfRule>
  </conditionalFormatting>
  <conditionalFormatting sqref="G15">
    <cfRule type="expression" dxfId="1597" priority="74">
      <formula>NOT(ISBLANK($A15))</formula>
    </cfRule>
  </conditionalFormatting>
  <conditionalFormatting sqref="G16">
    <cfRule type="expression" dxfId="1596" priority="72">
      <formula>NOT(ISBLANK($A16))</formula>
    </cfRule>
  </conditionalFormatting>
  <conditionalFormatting sqref="G19">
    <cfRule type="expression" dxfId="1595" priority="68">
      <formula>NOT(ISBLANK($A19))</formula>
    </cfRule>
  </conditionalFormatting>
  <conditionalFormatting sqref="G21">
    <cfRule type="expression" dxfId="1594" priority="66">
      <formula>NOT(ISBLANK($A21))</formula>
    </cfRule>
  </conditionalFormatting>
  <conditionalFormatting sqref="G24">
    <cfRule type="expression" dxfId="1592" priority="62">
      <formula>NOT(ISBLANK($A24))</formula>
    </cfRule>
  </conditionalFormatting>
  <conditionalFormatting sqref="G25">
    <cfRule type="expression" dxfId="1590" priority="60">
      <formula>NOT(ISBLANK($A25))</formula>
    </cfRule>
  </conditionalFormatting>
  <conditionalFormatting sqref="G28:G29">
    <cfRule type="expression" dxfId="1588" priority="58">
      <formula>NOT(ISBLANK($A28))</formula>
    </cfRule>
  </conditionalFormatting>
  <conditionalFormatting sqref="G30">
    <cfRule type="expression" dxfId="1586" priority="56">
      <formula>NOT(ISBLANK($A30))</formula>
    </cfRule>
  </conditionalFormatting>
  <conditionalFormatting sqref="G34:G36">
    <cfRule type="expression" dxfId="1584" priority="54">
      <formula>NOT(ISBLANK($A34))</formula>
    </cfRule>
  </conditionalFormatting>
  <conditionalFormatting sqref="G38">
    <cfRule type="expression" dxfId="1582" priority="52">
      <formula>NOT(ISBLANK($A38))</formula>
    </cfRule>
  </conditionalFormatting>
  <conditionalFormatting sqref="G41:G42">
    <cfRule type="expression" dxfId="1580" priority="50">
      <formula>NOT(ISBLANK($A41))</formula>
    </cfRule>
  </conditionalFormatting>
  <conditionalFormatting sqref="G44:G45">
    <cfRule type="expression" dxfId="1578" priority="48">
      <formula>NOT(ISBLANK($A44))</formula>
    </cfRule>
  </conditionalFormatting>
  <conditionalFormatting sqref="G47:G49">
    <cfRule type="expression" dxfId="1576" priority="46">
      <formula>NOT(ISBLANK($A47))</formula>
    </cfRule>
  </conditionalFormatting>
  <conditionalFormatting sqref="C15:C40 C43:C57">
    <cfRule type="expression" dxfId="1575" priority="31">
      <formula>NOT(ISBLANK($A15))</formula>
    </cfRule>
  </conditionalFormatting>
  <conditionalFormatting sqref="G8">
    <cfRule type="expression" dxfId="1574" priority="44">
      <formula>NOT(ISBLANK($A8))</formula>
    </cfRule>
  </conditionalFormatting>
  <conditionalFormatting sqref="D16:D21 D32:D40 D43:D58">
    <cfRule type="expression" dxfId="1573" priority="29">
      <formula>NOT(ISBLANK($A16))</formula>
    </cfRule>
  </conditionalFormatting>
  <conditionalFormatting sqref="D41:D42">
    <cfRule type="expression" dxfId="1572" priority="28">
      <formula>NOT(ISBLANK($A41))</formula>
    </cfRule>
  </conditionalFormatting>
  <conditionalFormatting sqref="G9">
    <cfRule type="expression" dxfId="1571" priority="41">
      <formula>NOT(ISBLANK($A9))</formula>
    </cfRule>
  </conditionalFormatting>
  <conditionalFormatting sqref="C58">
    <cfRule type="expression" dxfId="1570" priority="32">
      <formula>NOT(ISBLANK($A58))</formula>
    </cfRule>
  </conditionalFormatting>
  <conditionalFormatting sqref="C41:C42">
    <cfRule type="expression" dxfId="1569" priority="30">
      <formula>NOT(ISBLANK($A41))</formula>
    </cfRule>
  </conditionalFormatting>
  <conditionalFormatting sqref="D14:D15">
    <cfRule type="expression" dxfId="1568" priority="16">
      <formula>NOT(ISBLANK($A14))</formula>
    </cfRule>
  </conditionalFormatting>
  <conditionalFormatting sqref="D22:D31">
    <cfRule type="expression" dxfId="1567" priority="17">
      <formula>NOT(ISBLANK($A22))</formula>
    </cfRule>
  </conditionalFormatting>
  <conditionalFormatting sqref="D4:D13">
    <cfRule type="expression" dxfId="1566" priority="15">
      <formula>NOT(ISBLANK($A4))</formula>
    </cfRule>
  </conditionalFormatting>
  <conditionalFormatting sqref="C14">
    <cfRule type="expression" dxfId="1565" priority="14">
      <formula>NOT(ISBLANK($A14))</formula>
    </cfRule>
  </conditionalFormatting>
  <conditionalFormatting sqref="C4">
    <cfRule type="expression" dxfId="1564" priority="5">
      <formula>NOT(ISBLANK($A4))</formula>
    </cfRule>
  </conditionalFormatting>
  <conditionalFormatting sqref="C5">
    <cfRule type="expression" dxfId="1563" priority="6">
      <formula>NOT(ISBLANK($A9))</formula>
    </cfRule>
  </conditionalFormatting>
  <conditionalFormatting sqref="C6">
    <cfRule type="expression" dxfId="1562" priority="7">
      <formula>NOT(ISBLANK($A15))</formula>
    </cfRule>
  </conditionalFormatting>
  <conditionalFormatting sqref="C7">
    <cfRule type="expression" dxfId="1561" priority="8">
      <formula>NOT(ISBLANK($A19))</formula>
    </cfRule>
  </conditionalFormatting>
  <conditionalFormatting sqref="C8">
    <cfRule type="expression" dxfId="1560" priority="9">
      <formula>NOT(ISBLANK($A21))</formula>
    </cfRule>
  </conditionalFormatting>
  <conditionalFormatting sqref="C9">
    <cfRule type="expression" dxfId="1559" priority="10">
      <formula>NOT(ISBLANK($A33))</formula>
    </cfRule>
  </conditionalFormatting>
  <conditionalFormatting sqref="C10">
    <cfRule type="expression" dxfId="1558" priority="11">
      <formula>NOT(ISBLANK($A47))</formula>
    </cfRule>
  </conditionalFormatting>
  <conditionalFormatting sqref="C11:C12">
    <cfRule type="expression" dxfId="1557" priority="12">
      <formula>NOT(ISBLANK($A51))</formula>
    </cfRule>
  </conditionalFormatting>
  <conditionalFormatting sqref="C13">
    <cfRule type="expression" dxfId="1556" priority="13">
      <formula>NOT(ISBLANK($A54))</formula>
    </cfRule>
  </conditionalFormatting>
  <hyperlinks>
    <hyperlink ref="C11" r:id="rId1" display="https://www.learnthat.org/dictionary/32080_reservation.html"/>
    <hyperlink ref="C4" r:id="rId2" display="https://www.learnthat.org/dictionary/4144_book.html"/>
    <hyperlink ref="C9" r:id="rId3" display="http://dictionary.cambridge.org/dictionary/english/arrive"/>
    <hyperlink ref="C10" r:id="rId4" display="http://dictionary.cambridge.org/dictionary/english/comfortable"/>
    <hyperlink ref="C13" r:id="rId5" display="http://dictionary.cambridge.org/dictionary/english/byfeedback"/>
    <hyperlink ref="C5" r:id="rId6" display="http://dictionary.cambridge.org/dictionary/english/house"/>
    <hyperlink ref="C14" r:id="rId7" display="http://dictionary.cambridge.org/dictionary/english/reception"/>
    <hyperlink ref="C8" r:id="rId8" display="http://dictionary.cambridge.org/dictionary/english/bill"/>
    <hyperlink ref="C6" r:id="rId9" display="http://dictionary.cambridge.org/dictionary/english/minute"/>
    <hyperlink ref="C7" r:id="rId10" display="http://dictionary.cambridge.org/dictionary/english/record"/>
  </hyperlinks>
  <pageMargins left="0.7" right="0.7" top="0.75" bottom="0.75" header="0.3" footer="0.3"/>
  <pageSetup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showGridLines="0" topLeftCell="D1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8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0/12 Learned / Total  </v>
      </c>
      <c r="E1" s="153" t="s">
        <v>24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 thickBot="1">
      <c r="A4" s="78"/>
      <c r="B4" s="133">
        <v>39</v>
      </c>
      <c r="C4" s="82" t="s">
        <v>19</v>
      </c>
      <c r="D4" s="130"/>
      <c r="E4" s="130" t="s">
        <v>174</v>
      </c>
      <c r="F4" s="130"/>
      <c r="G4" s="89"/>
    </row>
    <row r="5" spans="1:7" s="90" customFormat="1" ht="46" customHeight="1" thickBot="1">
      <c r="A5" s="78"/>
      <c r="B5" s="133">
        <v>169</v>
      </c>
      <c r="C5" s="128" t="s">
        <v>14</v>
      </c>
      <c r="D5" s="97"/>
      <c r="E5" s="97"/>
      <c r="F5" s="97"/>
      <c r="G5" s="116"/>
    </row>
    <row r="6" spans="1:7" s="90" customFormat="1" ht="46" customHeight="1" thickBot="1">
      <c r="A6" s="78"/>
      <c r="B6" s="133">
        <v>252</v>
      </c>
      <c r="C6" s="129" t="s">
        <v>15</v>
      </c>
      <c r="D6" s="131"/>
      <c r="E6" s="131" t="s">
        <v>175</v>
      </c>
      <c r="F6" s="131"/>
      <c r="G6" s="119"/>
    </row>
    <row r="7" spans="1:7" s="90" customFormat="1" ht="46" customHeight="1" thickBot="1">
      <c r="A7" s="78"/>
      <c r="B7" s="133">
        <v>1724</v>
      </c>
      <c r="C7" s="129" t="s">
        <v>18</v>
      </c>
      <c r="D7" s="97"/>
      <c r="E7" s="97" t="s">
        <v>176</v>
      </c>
      <c r="F7" s="97"/>
      <c r="G7" s="119"/>
    </row>
    <row r="8" spans="1:7" s="90" customFormat="1" ht="46" customHeight="1" thickBot="1">
      <c r="A8" s="78"/>
      <c r="B8" s="133">
        <v>1879</v>
      </c>
      <c r="C8" s="129" t="s">
        <v>13</v>
      </c>
      <c r="D8" s="97"/>
      <c r="E8" s="97" t="s">
        <v>177</v>
      </c>
      <c r="F8" s="97"/>
      <c r="G8" s="119"/>
    </row>
    <row r="9" spans="1:7" s="90" customFormat="1" ht="46" customHeight="1" thickBot="1">
      <c r="A9" s="78"/>
      <c r="B9" s="133">
        <v>2256</v>
      </c>
      <c r="C9" s="129" t="s">
        <v>17</v>
      </c>
      <c r="D9" s="97"/>
      <c r="E9" s="97" t="s">
        <v>178</v>
      </c>
      <c r="F9" s="97"/>
      <c r="G9" s="119"/>
    </row>
    <row r="10" spans="1:7" s="90" customFormat="1" ht="46" customHeight="1" thickBot="1">
      <c r="A10" s="78"/>
      <c r="B10" s="133">
        <v>2606</v>
      </c>
      <c r="C10" s="129" t="s">
        <v>20</v>
      </c>
      <c r="D10" s="97"/>
      <c r="E10" s="97" t="s">
        <v>179</v>
      </c>
      <c r="F10" s="97"/>
      <c r="G10" s="119"/>
    </row>
    <row r="11" spans="1:7" s="90" customFormat="1" ht="46" customHeight="1" thickBot="1">
      <c r="A11" s="78"/>
      <c r="B11" s="133">
        <v>3140</v>
      </c>
      <c r="C11" s="129" t="s">
        <v>16</v>
      </c>
      <c r="D11" s="97"/>
      <c r="E11" s="97" t="s">
        <v>180</v>
      </c>
      <c r="F11" s="97"/>
      <c r="G11" s="119"/>
    </row>
    <row r="12" spans="1:7" s="90" customFormat="1" ht="46" customHeight="1" thickBot="1">
      <c r="A12" s="78"/>
      <c r="B12" s="133">
        <v>3646</v>
      </c>
      <c r="C12" s="129" t="s">
        <v>23</v>
      </c>
      <c r="D12" s="97"/>
      <c r="E12" s="97" t="s">
        <v>181</v>
      </c>
      <c r="F12" s="97"/>
      <c r="G12" s="119"/>
    </row>
    <row r="13" spans="1:7" s="90" customFormat="1" ht="46" customHeight="1" thickBot="1">
      <c r="A13" s="78"/>
      <c r="B13" s="133">
        <v>4638</v>
      </c>
      <c r="C13" s="82" t="s">
        <v>22</v>
      </c>
      <c r="D13" s="132"/>
      <c r="E13" s="132" t="s">
        <v>182</v>
      </c>
      <c r="F13" s="132"/>
      <c r="G13" s="81"/>
    </row>
    <row r="14" spans="1:7" s="90" customFormat="1" ht="46" customHeight="1" thickBot="1">
      <c r="A14" s="78"/>
      <c r="B14" s="133">
        <v>4652</v>
      </c>
      <c r="C14" s="82" t="s">
        <v>21</v>
      </c>
      <c r="D14" s="83"/>
      <c r="E14" s="83" t="s">
        <v>183</v>
      </c>
      <c r="F14" s="83"/>
      <c r="G14" s="81"/>
    </row>
    <row r="15" spans="1:7" s="90" customFormat="1" ht="46" customHeight="1" thickBot="1">
      <c r="A15" s="78"/>
      <c r="B15" s="133" t="s">
        <v>7</v>
      </c>
      <c r="C15" s="82" t="s">
        <v>27</v>
      </c>
      <c r="D15" s="83"/>
      <c r="E15" s="88" t="s">
        <v>184</v>
      </c>
      <c r="F15" s="83"/>
      <c r="G15" s="81"/>
    </row>
    <row r="16" spans="1:7" ht="22.5" hidden="1" customHeight="1">
      <c r="A16" s="14"/>
      <c r="B16" s="2"/>
      <c r="C16" s="2"/>
      <c r="D16" s="5"/>
      <c r="E16" s="3"/>
      <c r="F16" s="5"/>
      <c r="G16" s="19"/>
    </row>
    <row r="17" spans="1:7" ht="22.5" hidden="1" customHeight="1">
      <c r="A17" s="14"/>
      <c r="B17" s="2"/>
      <c r="C17" s="2"/>
      <c r="D17" s="5"/>
      <c r="E17" s="3"/>
      <c r="F17" s="5"/>
      <c r="G17" s="19"/>
    </row>
    <row r="18" spans="1:7" ht="22.5" hidden="1" customHeight="1">
      <c r="A18" s="14"/>
      <c r="B18" s="2"/>
      <c r="C18" s="2"/>
      <c r="D18" s="31"/>
      <c r="E18" s="3"/>
      <c r="F18" s="31"/>
      <c r="G18" s="19"/>
    </row>
    <row r="19" spans="1:7" ht="22.5" hidden="1" customHeight="1">
      <c r="A19" s="14"/>
      <c r="B19" s="2"/>
      <c r="C19" s="2"/>
      <c r="D19" s="5"/>
      <c r="E19" s="3"/>
      <c r="F19" s="5"/>
      <c r="G19" s="19"/>
    </row>
    <row r="20" spans="1:7" ht="22.5" hidden="1" customHeight="1">
      <c r="A20" s="14"/>
      <c r="B20" s="2"/>
      <c r="C20" s="2"/>
      <c r="D20" s="5"/>
      <c r="E20" s="3"/>
      <c r="F20" s="5"/>
      <c r="G20" s="19"/>
    </row>
    <row r="21" spans="1:7" ht="22.5" hidden="1" customHeight="1">
      <c r="A21" s="14"/>
      <c r="B21" s="2"/>
      <c r="C21" s="2"/>
      <c r="D21" s="5"/>
      <c r="E21" s="3"/>
      <c r="F21" s="5"/>
      <c r="G21" s="19"/>
    </row>
    <row r="22" spans="1:7" ht="22.5" hidden="1" customHeight="1">
      <c r="A22" s="14"/>
      <c r="B22" s="2"/>
      <c r="C22" s="2"/>
      <c r="D22" s="5"/>
      <c r="E22" s="3"/>
      <c r="F22" s="5"/>
      <c r="G22" s="19"/>
    </row>
    <row r="23" spans="1:7" ht="22.5" hidden="1" customHeight="1">
      <c r="A23" s="14"/>
      <c r="B23" s="2"/>
      <c r="C23" s="2"/>
      <c r="D23" s="18"/>
      <c r="E23" s="3"/>
      <c r="F23" s="18"/>
      <c r="G23" s="19"/>
    </row>
    <row r="24" spans="1:7" ht="22.5" hidden="1" customHeight="1">
      <c r="A24" s="14"/>
      <c r="B24" s="2"/>
      <c r="C24" s="2"/>
      <c r="D24" s="5"/>
      <c r="E24" s="3"/>
      <c r="F24" s="35"/>
      <c r="G24" s="19"/>
    </row>
    <row r="25" spans="1:7" ht="22.5" hidden="1" customHeight="1">
      <c r="A25" s="14"/>
      <c r="B25" s="2"/>
      <c r="C25" s="2"/>
      <c r="D25" s="5"/>
      <c r="E25" s="3"/>
      <c r="F25" s="35"/>
      <c r="G25" s="19"/>
    </row>
    <row r="26" spans="1:7" ht="22.5" hidden="1" customHeight="1">
      <c r="A26" s="14"/>
      <c r="B26" s="2"/>
      <c r="C26" s="2"/>
      <c r="D26" s="5"/>
      <c r="E26" s="3"/>
      <c r="F26" s="35"/>
      <c r="G26" s="19"/>
    </row>
    <row r="27" spans="1:7" ht="22.5" hidden="1" customHeight="1">
      <c r="A27" s="14"/>
      <c r="B27" s="2"/>
      <c r="C27" s="2"/>
      <c r="D27" s="5"/>
      <c r="E27" s="3"/>
      <c r="F27" s="35"/>
      <c r="G27" s="19"/>
    </row>
    <row r="28" spans="1:7" ht="22.5" hidden="1" customHeight="1">
      <c r="A28" s="14"/>
      <c r="B28" s="2"/>
      <c r="C28" s="2"/>
      <c r="D28" s="5"/>
      <c r="E28" s="3"/>
      <c r="F28" s="35"/>
      <c r="G28" s="19"/>
    </row>
    <row r="29" spans="1:7" ht="22.5" hidden="1" customHeight="1">
      <c r="A29" s="14"/>
      <c r="B29" s="2"/>
      <c r="C29" s="2"/>
      <c r="D29" s="5"/>
      <c r="E29" s="3"/>
      <c r="F29" s="35"/>
      <c r="G29" s="19"/>
    </row>
    <row r="30" spans="1:7" ht="22.5" hidden="1" customHeight="1">
      <c r="A30" s="14"/>
      <c r="B30" s="2"/>
      <c r="C30" s="2"/>
      <c r="D30" s="5"/>
      <c r="E30" s="3"/>
      <c r="F30" s="35"/>
      <c r="G30" s="21"/>
    </row>
    <row r="31" spans="1:7" ht="22.5" hidden="1" customHeight="1">
      <c r="A31" s="14"/>
      <c r="B31" s="2"/>
      <c r="C31" s="2"/>
      <c r="D31" s="5"/>
      <c r="E31" s="3"/>
      <c r="F31" s="35"/>
      <c r="G31" s="19"/>
    </row>
    <row r="32" spans="1:7" ht="22.5" hidden="1" customHeight="1">
      <c r="A32" s="14"/>
      <c r="B32" s="2"/>
      <c r="C32" s="2"/>
      <c r="D32" s="5"/>
      <c r="E32" s="3"/>
      <c r="F32" s="35"/>
      <c r="G32" s="19"/>
    </row>
    <row r="33" spans="1:7" ht="22.5" hidden="1" customHeight="1">
      <c r="A33" s="14"/>
      <c r="B33" s="2"/>
      <c r="C33" s="2"/>
      <c r="D33" s="5"/>
      <c r="E33" s="3"/>
      <c r="F33" s="35"/>
      <c r="G33" s="19"/>
    </row>
    <row r="34" spans="1:7" ht="22.5" hidden="1" customHeight="1">
      <c r="A34" s="14"/>
      <c r="B34" s="2"/>
      <c r="C34" s="2"/>
      <c r="D34" s="5"/>
      <c r="E34" s="3"/>
      <c r="F34" s="35"/>
      <c r="G34" s="19"/>
    </row>
    <row r="35" spans="1:7" ht="22.5" hidden="1" customHeight="1">
      <c r="A35" s="14"/>
      <c r="B35" s="2"/>
      <c r="C35" s="2"/>
      <c r="D35" s="5"/>
      <c r="E35" s="3"/>
      <c r="F35" s="35"/>
      <c r="G35" s="19"/>
    </row>
    <row r="36" spans="1:7" ht="22.5" hidden="1" customHeight="1">
      <c r="A36" s="14"/>
      <c r="B36" s="2"/>
      <c r="C36" s="2"/>
      <c r="D36" s="5"/>
      <c r="E36" s="3"/>
      <c r="F36" s="35"/>
      <c r="G36" s="19"/>
    </row>
    <row r="37" spans="1:7" ht="22.5" hidden="1" customHeight="1">
      <c r="A37" s="14"/>
      <c r="B37" s="2"/>
      <c r="C37" s="2"/>
      <c r="D37" s="5"/>
      <c r="E37" s="3"/>
      <c r="F37" s="35"/>
      <c r="G37" s="19"/>
    </row>
    <row r="38" spans="1:7" ht="22.5" hidden="1" customHeight="1">
      <c r="A38" s="14"/>
      <c r="B38" s="2"/>
      <c r="C38" s="2"/>
      <c r="D38" s="8"/>
      <c r="E38" s="3"/>
      <c r="F38" s="35"/>
      <c r="G38" s="19"/>
    </row>
    <row r="39" spans="1:7" ht="22.5" hidden="1" customHeight="1">
      <c r="A39" s="14"/>
      <c r="B39" s="2"/>
      <c r="C39" s="2"/>
      <c r="D39" s="9"/>
      <c r="E39" s="3"/>
      <c r="F39" s="35"/>
      <c r="G39" s="19"/>
    </row>
    <row r="40" spans="1:7" ht="22.5" hidden="1" customHeight="1">
      <c r="A40" s="14"/>
      <c r="B40" s="2"/>
      <c r="C40" s="2"/>
      <c r="D40" s="5"/>
      <c r="E40" s="3"/>
      <c r="F40" s="35"/>
      <c r="G40" s="19"/>
    </row>
    <row r="41" spans="1:7" ht="22.5" hidden="1" customHeight="1">
      <c r="A41" s="14"/>
      <c r="B41" s="2"/>
      <c r="C41" s="2"/>
      <c r="D41" s="5"/>
      <c r="E41" s="3"/>
      <c r="F41" s="35"/>
      <c r="G41" s="19"/>
    </row>
    <row r="42" spans="1:7" ht="22.5" hidden="1" customHeight="1">
      <c r="A42" s="14"/>
      <c r="B42" s="2"/>
      <c r="C42" s="2"/>
      <c r="D42" s="5"/>
      <c r="E42" s="3"/>
      <c r="F42" s="35"/>
      <c r="G42" s="19"/>
    </row>
    <row r="43" spans="1:7" ht="22.5" hidden="1" customHeight="1">
      <c r="A43" s="14"/>
      <c r="B43" s="2"/>
      <c r="C43" s="2"/>
      <c r="D43" s="5"/>
      <c r="E43" s="3"/>
      <c r="F43" s="35"/>
      <c r="G43" s="19"/>
    </row>
    <row r="44" spans="1:7" ht="22.5" hidden="1" customHeight="1">
      <c r="A44" s="14"/>
      <c r="B44" s="2"/>
      <c r="C44" s="2"/>
      <c r="D44" s="5"/>
      <c r="E44" s="3"/>
      <c r="F44" s="35"/>
      <c r="G44" s="19"/>
    </row>
    <row r="45" spans="1:7" ht="22.5" hidden="1" customHeight="1">
      <c r="A45" s="14"/>
      <c r="B45" s="2"/>
      <c r="C45" s="2"/>
      <c r="D45" s="5"/>
      <c r="E45" s="3"/>
      <c r="F45" s="35"/>
      <c r="G45" s="19"/>
    </row>
    <row r="46" spans="1:7" ht="22.5" hidden="1" customHeight="1">
      <c r="A46" s="14"/>
      <c r="B46" s="2"/>
      <c r="C46" s="2"/>
      <c r="D46" s="5"/>
      <c r="E46" s="3"/>
      <c r="F46" s="35"/>
      <c r="G46" s="19"/>
    </row>
    <row r="47" spans="1:7" ht="22.5" hidden="1" customHeight="1">
      <c r="A47" s="14"/>
      <c r="B47" s="2"/>
      <c r="C47" s="2"/>
      <c r="D47" s="5"/>
      <c r="E47" s="3"/>
      <c r="F47" s="35"/>
      <c r="G47" s="19"/>
    </row>
    <row r="48" spans="1:7" ht="22.5" hidden="1" customHeight="1">
      <c r="A48" s="14"/>
      <c r="B48" s="2"/>
      <c r="C48" s="2"/>
      <c r="D48" s="5"/>
      <c r="E48" s="3"/>
      <c r="F48" s="35"/>
      <c r="G48" s="19"/>
    </row>
    <row r="49" spans="1:7" ht="22.5" hidden="1" customHeight="1">
      <c r="A49" s="14"/>
      <c r="B49" s="2"/>
      <c r="C49" s="2"/>
      <c r="D49" s="8"/>
      <c r="E49" s="3"/>
      <c r="F49" s="35"/>
      <c r="G49" s="19"/>
    </row>
    <row r="50" spans="1:7" ht="22.5" hidden="1" customHeight="1">
      <c r="A50" s="14"/>
      <c r="B50" s="2"/>
      <c r="C50" s="2"/>
      <c r="D50" s="5"/>
      <c r="E50" s="3"/>
      <c r="F50" s="35"/>
      <c r="G50" s="19"/>
    </row>
    <row r="51" spans="1:7" ht="22.5" hidden="1" customHeight="1">
      <c r="A51" s="14"/>
      <c r="B51" s="2"/>
      <c r="C51" s="2"/>
      <c r="D51" s="5"/>
      <c r="E51" s="3"/>
      <c r="F51" s="35"/>
      <c r="G51" s="19"/>
    </row>
    <row r="52" spans="1:7" ht="22.5" hidden="1" customHeight="1">
      <c r="A52" s="14"/>
      <c r="B52" s="2"/>
      <c r="C52" s="2"/>
      <c r="D52" s="5"/>
      <c r="E52" s="3"/>
      <c r="F52" s="35"/>
      <c r="G52" s="19"/>
    </row>
    <row r="53" spans="1:7" ht="22.5" hidden="1" customHeight="1">
      <c r="A53" s="14"/>
      <c r="B53" s="2"/>
      <c r="C53" s="2"/>
      <c r="D53" s="5"/>
      <c r="E53" s="3"/>
      <c r="F53" s="35"/>
      <c r="G53" s="19"/>
    </row>
    <row r="54" spans="1:7" ht="22.5" hidden="1" customHeight="1">
      <c r="A54" s="14"/>
      <c r="B54" s="2"/>
      <c r="C54" s="2"/>
      <c r="D54" s="5"/>
      <c r="E54" s="3"/>
      <c r="F54" s="35"/>
      <c r="G54" s="19"/>
    </row>
    <row r="55" spans="1:7" ht="22.5" hidden="1" customHeight="1">
      <c r="A55" s="14"/>
      <c r="B55" s="2"/>
      <c r="C55" s="2"/>
      <c r="D55" s="7"/>
      <c r="E55" s="3"/>
      <c r="F55" s="35"/>
      <c r="G55" s="19"/>
    </row>
    <row r="56" spans="1:7" ht="22.5" hidden="1" customHeight="1">
      <c r="A56" s="14"/>
      <c r="B56" s="2"/>
      <c r="C56" s="2"/>
      <c r="D56" s="5"/>
      <c r="E56" s="3"/>
      <c r="F56" s="35"/>
      <c r="G56" s="19"/>
    </row>
    <row r="57" spans="1:7" ht="22.5" hidden="1" customHeight="1">
      <c r="A57" s="14"/>
      <c r="B57" s="10"/>
      <c r="C57" s="16"/>
      <c r="D57" s="18"/>
      <c r="E57" s="3"/>
      <c r="F57" s="36"/>
      <c r="G57" s="17"/>
    </row>
    <row r="58" spans="1:7" ht="22.5" hidden="1" customHeight="1">
      <c r="A58" s="12"/>
      <c r="B58" s="15"/>
      <c r="C58" s="15"/>
      <c r="D58" s="24"/>
      <c r="E58" s="25"/>
      <c r="F58" s="37">
        <f>COUNTA($A$4:$A$57)+'Unit 4'!F58</f>
        <v>0</v>
      </c>
      <c r="G58" s="13"/>
    </row>
    <row r="59" spans="1:7" ht="15.75" hidden="1" customHeight="1"/>
    <row r="60" spans="1:7" ht="15.75" hidden="1" customHeight="1"/>
    <row r="61" spans="1:7" ht="15.75" hidden="1" customHeight="1"/>
    <row r="62" spans="1:7" ht="15.75" hidden="1" customHeight="1"/>
    <row r="63" spans="1:7" ht="15.75" hidden="1" customHeight="1"/>
    <row r="64" spans="1:7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</sheetData>
  <autoFilter ref="A3:C57"/>
  <sortState ref="B4:F15">
    <sortCondition ref="B4"/>
  </sortState>
  <mergeCells count="2">
    <mergeCell ref="A1:B1"/>
    <mergeCell ref="E1:F1"/>
  </mergeCells>
  <conditionalFormatting sqref="A58:B58 G58">
    <cfRule type="expression" dxfId="1551" priority="119">
      <formula>NOT(ISBLANK($A58))</formula>
    </cfRule>
  </conditionalFormatting>
  <conditionalFormatting sqref="H28:XFD40 H4:XFD25 A16:B40 H43:XFD57 A43:B57 A4:A15">
    <cfRule type="expression" dxfId="1550" priority="118">
      <formula>NOT(ISBLANK($A4))</formula>
    </cfRule>
  </conditionalFormatting>
  <conditionalFormatting sqref="G5">
    <cfRule type="expression" dxfId="1549" priority="117">
      <formula>NOT(ISBLANK($A5))</formula>
    </cfRule>
  </conditionalFormatting>
  <conditionalFormatting sqref="G57">
    <cfRule type="expression" dxfId="1548" priority="116">
      <formula>NOT(ISBLANK($A57))</formula>
    </cfRule>
  </conditionalFormatting>
  <conditionalFormatting sqref="G55">
    <cfRule type="expression" dxfId="1547" priority="112">
      <formula>NOT(ISBLANK($A55))</formula>
    </cfRule>
  </conditionalFormatting>
  <conditionalFormatting sqref="G23">
    <cfRule type="expression" dxfId="1546" priority="114">
      <formula>NOT(ISBLANK($A23))</formula>
    </cfRule>
  </conditionalFormatting>
  <conditionalFormatting sqref="G33">
    <cfRule type="expression" dxfId="1543" priority="108">
      <formula>NOT(ISBLANK($A33))</formula>
    </cfRule>
  </conditionalFormatting>
  <conditionalFormatting sqref="G26">
    <cfRule type="expression" dxfId="1541" priority="110">
      <formula>NOT(ISBLANK($A26))</formula>
    </cfRule>
  </conditionalFormatting>
  <conditionalFormatting sqref="G24">
    <cfRule type="expression" dxfId="1540" priority="49">
      <formula>NOT(ISBLANK($A24))</formula>
    </cfRule>
  </conditionalFormatting>
  <conditionalFormatting sqref="G22">
    <cfRule type="expression" dxfId="1539" priority="51">
      <formula>NOT(ISBLANK($A22))</formula>
    </cfRule>
  </conditionalFormatting>
  <conditionalFormatting sqref="G31">
    <cfRule type="expression" dxfId="1537" priority="106">
      <formula>NOT(ISBLANK($A31))</formula>
    </cfRule>
  </conditionalFormatting>
  <conditionalFormatting sqref="G53">
    <cfRule type="expression" dxfId="1535" priority="104">
      <formula>NOT(ISBLANK($A53))</formula>
    </cfRule>
  </conditionalFormatting>
  <conditionalFormatting sqref="G50:G52">
    <cfRule type="expression" dxfId="1533" priority="102">
      <formula>NOT(ISBLANK($A50))</formula>
    </cfRule>
  </conditionalFormatting>
  <conditionalFormatting sqref="G56">
    <cfRule type="expression" dxfId="1531" priority="100">
      <formula>NOT(ISBLANK($A56))</formula>
    </cfRule>
  </conditionalFormatting>
  <conditionalFormatting sqref="G54">
    <cfRule type="expression" dxfId="1529" priority="98">
      <formula>NOT(ISBLANK($A54))</formula>
    </cfRule>
  </conditionalFormatting>
  <conditionalFormatting sqref="G37">
    <cfRule type="expression" dxfId="1527" priority="96">
      <formula>NOT(ISBLANK($A37))</formula>
    </cfRule>
  </conditionalFormatting>
  <conditionalFormatting sqref="G39">
    <cfRule type="expression" dxfId="1525" priority="94">
      <formula>NOT(ISBLANK($A39))</formula>
    </cfRule>
  </conditionalFormatting>
  <conditionalFormatting sqref="G40">
    <cfRule type="expression" dxfId="1523" priority="92">
      <formula>NOT(ISBLANK($A40))</formula>
    </cfRule>
  </conditionalFormatting>
  <conditionalFormatting sqref="G43">
    <cfRule type="expression" dxfId="1521" priority="90">
      <formula>NOT(ISBLANK($A43))</formula>
    </cfRule>
  </conditionalFormatting>
  <conditionalFormatting sqref="G10">
    <cfRule type="expression" dxfId="1520" priority="69">
      <formula>NOT(ISBLANK($A10))</formula>
    </cfRule>
  </conditionalFormatting>
  <conditionalFormatting sqref="G18">
    <cfRule type="expression" dxfId="1519" priority="79">
      <formula>NOT(ISBLANK($A18))</formula>
    </cfRule>
  </conditionalFormatting>
  <conditionalFormatting sqref="A41:B42 H41:XFD42">
    <cfRule type="expression" dxfId="1518" priority="89">
      <formula>NOT(ISBLANK($A41))</formula>
    </cfRule>
  </conditionalFormatting>
  <conditionalFormatting sqref="G17">
    <cfRule type="expression" dxfId="1517" priority="57">
      <formula>NOT(ISBLANK($A17))</formula>
    </cfRule>
  </conditionalFormatting>
  <conditionalFormatting sqref="G32">
    <cfRule type="expression" dxfId="1515" priority="87">
      <formula>NOT(ISBLANK($A32))</formula>
    </cfRule>
  </conditionalFormatting>
  <conditionalFormatting sqref="G46">
    <cfRule type="expression" dxfId="1513" priority="85">
      <formula>NOT(ISBLANK($A46))</formula>
    </cfRule>
  </conditionalFormatting>
  <conditionalFormatting sqref="G27">
    <cfRule type="expression" dxfId="1511" priority="83">
      <formula>NOT(ISBLANK($A27))</formula>
    </cfRule>
  </conditionalFormatting>
  <conditionalFormatting sqref="G20">
    <cfRule type="expression" dxfId="1510" priority="81">
      <formula>NOT(ISBLANK($A20))</formula>
    </cfRule>
  </conditionalFormatting>
  <conditionalFormatting sqref="G13">
    <cfRule type="expression" dxfId="1509" priority="77">
      <formula>NOT(ISBLANK($A13))</formula>
    </cfRule>
  </conditionalFormatting>
  <conditionalFormatting sqref="G6">
    <cfRule type="expression" dxfId="1508" priority="73">
      <formula>NOT(ISBLANK($A6))</formula>
    </cfRule>
  </conditionalFormatting>
  <conditionalFormatting sqref="G7">
    <cfRule type="expression" dxfId="1507" priority="71">
      <formula>NOT(ISBLANK($A7))</formula>
    </cfRule>
  </conditionalFormatting>
  <conditionalFormatting sqref="G11">
    <cfRule type="expression" dxfId="1506" priority="67">
      <formula>NOT(ISBLANK($A11))</formula>
    </cfRule>
  </conditionalFormatting>
  <conditionalFormatting sqref="G12">
    <cfRule type="expression" dxfId="1505" priority="65">
      <formula>NOT(ISBLANK($A12))</formula>
    </cfRule>
  </conditionalFormatting>
  <conditionalFormatting sqref="G14">
    <cfRule type="expression" dxfId="1504" priority="63">
      <formula>NOT(ISBLANK($A14))</formula>
    </cfRule>
  </conditionalFormatting>
  <conditionalFormatting sqref="G15">
    <cfRule type="expression" dxfId="1503" priority="61">
      <formula>NOT(ISBLANK($A15))</formula>
    </cfRule>
  </conditionalFormatting>
  <conditionalFormatting sqref="G16">
    <cfRule type="expression" dxfId="1502" priority="59">
      <formula>NOT(ISBLANK($A16))</formula>
    </cfRule>
  </conditionalFormatting>
  <conditionalFormatting sqref="G19">
    <cfRule type="expression" dxfId="1501" priority="55">
      <formula>NOT(ISBLANK($A19))</formula>
    </cfRule>
  </conditionalFormatting>
  <conditionalFormatting sqref="G21">
    <cfRule type="expression" dxfId="1500" priority="53">
      <formula>NOT(ISBLANK($A21))</formula>
    </cfRule>
  </conditionalFormatting>
  <conditionalFormatting sqref="G25">
    <cfRule type="expression" dxfId="1497" priority="47">
      <formula>NOT(ISBLANK($A25))</formula>
    </cfRule>
  </conditionalFormatting>
  <conditionalFormatting sqref="G28:G29">
    <cfRule type="expression" dxfId="1495" priority="45">
      <formula>NOT(ISBLANK($A28))</formula>
    </cfRule>
  </conditionalFormatting>
  <conditionalFormatting sqref="G30">
    <cfRule type="expression" dxfId="1493" priority="43">
      <formula>NOT(ISBLANK($A30))</formula>
    </cfRule>
  </conditionalFormatting>
  <conditionalFormatting sqref="G34:G36">
    <cfRule type="expression" dxfId="1491" priority="41">
      <formula>NOT(ISBLANK($A34))</formula>
    </cfRule>
  </conditionalFormatting>
  <conditionalFormatting sqref="G38">
    <cfRule type="expression" dxfId="1489" priority="39">
      <formula>NOT(ISBLANK($A38))</formula>
    </cfRule>
  </conditionalFormatting>
  <conditionalFormatting sqref="G41:G42">
    <cfRule type="expression" dxfId="1487" priority="37">
      <formula>NOT(ISBLANK($A41))</formula>
    </cfRule>
  </conditionalFormatting>
  <conditionalFormatting sqref="G44:G45">
    <cfRule type="expression" dxfId="1485" priority="35">
      <formula>NOT(ISBLANK($A44))</formula>
    </cfRule>
  </conditionalFormatting>
  <conditionalFormatting sqref="G47:G49">
    <cfRule type="expression" dxfId="1483" priority="33">
      <formula>NOT(ISBLANK($A47))</formula>
    </cfRule>
  </conditionalFormatting>
  <conditionalFormatting sqref="G8">
    <cfRule type="expression" dxfId="1482" priority="31">
      <formula>NOT(ISBLANK($A8))</formula>
    </cfRule>
  </conditionalFormatting>
  <conditionalFormatting sqref="G9">
    <cfRule type="expression" dxfId="1481" priority="28">
      <formula>NOT(ISBLANK($A9))</formula>
    </cfRule>
  </conditionalFormatting>
  <conditionalFormatting sqref="C16:C40 C43:C57">
    <cfRule type="expression" dxfId="1480" priority="24">
      <formula>NOT(ISBLANK($A16))</formula>
    </cfRule>
  </conditionalFormatting>
  <conditionalFormatting sqref="C58">
    <cfRule type="expression" dxfId="1479" priority="25">
      <formula>NOT(ISBLANK($A58))</formula>
    </cfRule>
  </conditionalFormatting>
  <conditionalFormatting sqref="C41:C42">
    <cfRule type="expression" dxfId="1478" priority="23">
      <formula>NOT(ISBLANK($A41))</formula>
    </cfRule>
  </conditionalFormatting>
  <conditionalFormatting sqref="D28:D40 D43:D58 D13:D15">
    <cfRule type="expression" dxfId="1477" priority="22">
      <formula>NOT(ISBLANK($A13))</formula>
    </cfRule>
  </conditionalFormatting>
  <conditionalFormatting sqref="D41:D42">
    <cfRule type="expression" dxfId="1476" priority="21">
      <formula>NOT(ISBLANK($A41))</formula>
    </cfRule>
  </conditionalFormatting>
  <conditionalFormatting sqref="D4:D12">
    <cfRule type="expression" dxfId="1475" priority="18">
      <formula>NOT(ISBLANK($A4))</formula>
    </cfRule>
  </conditionalFormatting>
  <conditionalFormatting sqref="D16:D27">
    <cfRule type="expression" dxfId="1474" priority="19">
      <formula>NOT(ISBLANK($A16))</formula>
    </cfRule>
  </conditionalFormatting>
  <conditionalFormatting sqref="C5">
    <cfRule type="expression" dxfId="1473" priority="17">
      <formula>NOT(ISBLANK($A5))</formula>
    </cfRule>
  </conditionalFormatting>
  <conditionalFormatting sqref="C13">
    <cfRule type="expression" dxfId="1472" priority="16">
      <formula>NOT(ISBLANK($A13))</formula>
    </cfRule>
  </conditionalFormatting>
  <conditionalFormatting sqref="C4">
    <cfRule type="expression" dxfId="1471" priority="15">
      <formula>NOT(ISBLANK($A4))</formula>
    </cfRule>
  </conditionalFormatting>
  <conditionalFormatting sqref="C6">
    <cfRule type="expression" dxfId="1470" priority="14">
      <formula>NOT(ISBLANK($A6))</formula>
    </cfRule>
  </conditionalFormatting>
  <conditionalFormatting sqref="C7">
    <cfRule type="expression" dxfId="1469" priority="13">
      <formula>NOT(ISBLANK($A7))</formula>
    </cfRule>
  </conditionalFormatting>
  <conditionalFormatting sqref="C10">
    <cfRule type="expression" dxfId="1468" priority="12">
      <formula>NOT(ISBLANK($A10))</formula>
    </cfRule>
  </conditionalFormatting>
  <conditionalFormatting sqref="C11">
    <cfRule type="expression" dxfId="1467" priority="11">
      <formula>NOT(ISBLANK($A11))</formula>
    </cfRule>
  </conditionalFormatting>
  <conditionalFormatting sqref="C12">
    <cfRule type="expression" dxfId="1466" priority="10">
      <formula>NOT(ISBLANK($A12))</formula>
    </cfRule>
  </conditionalFormatting>
  <conditionalFormatting sqref="C14">
    <cfRule type="expression" dxfId="1465" priority="9">
      <formula>NOT(ISBLANK($A14))</formula>
    </cfRule>
  </conditionalFormatting>
  <conditionalFormatting sqref="C15">
    <cfRule type="expression" dxfId="1464" priority="8">
      <formula>NOT(ISBLANK($A15))</formula>
    </cfRule>
  </conditionalFormatting>
  <conditionalFormatting sqref="C8">
    <cfRule type="expression" dxfId="1463" priority="7">
      <formula>NOT(ISBLANK($A8))</formula>
    </cfRule>
  </conditionalFormatting>
  <conditionalFormatting sqref="C9">
    <cfRule type="expression" dxfId="1462" priority="6">
      <formula>NOT(ISBLANK($A9))</formula>
    </cfRule>
  </conditionalFormatting>
  <hyperlinks>
    <hyperlink ref="C8" r:id="rId1"/>
    <hyperlink ref="C5" r:id="rId2"/>
    <hyperlink ref="C6" r:id="rId3"/>
    <hyperlink ref="C11" r:id="rId4"/>
    <hyperlink ref="C9" r:id="rId5"/>
    <hyperlink ref="C7" r:id="rId6"/>
    <hyperlink ref="C4" r:id="rId7"/>
    <hyperlink ref="C10" r:id="rId8"/>
    <hyperlink ref="C14" r:id="rId9"/>
    <hyperlink ref="C13" r:id="rId10"/>
    <hyperlink ref="C12" r:id="rId11"/>
    <hyperlink ref="C15" r:id="rId12"/>
  </hyperlinks>
  <pageMargins left="0.7" right="0.7" top="0.75" bottom="0.75" header="0.3" footer="0.3"/>
  <pageSetup orientation="portrait" r:id="rId1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pane ySplit="3" topLeftCell="A4" activePane="bottomLeft" state="frozen"/>
      <selection pane="bottomLeft" activeCell="E2" sqref="E1:F1048576"/>
    </sheetView>
  </sheetViews>
  <sheetFormatPr defaultColWidth="14.453125" defaultRowHeight="15.75" customHeight="1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0/33 Learned / Total  </v>
      </c>
      <c r="E1" s="153" t="s">
        <v>25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78"/>
      <c r="B4" s="101">
        <v>760</v>
      </c>
      <c r="C4" s="102" t="str">
        <f>HYPERLINK("http://dictionary.cambridge.org/dictionary/english/sign","sign")</f>
        <v>sign</v>
      </c>
      <c r="D4" s="83"/>
      <c r="E4" s="83" t="s">
        <v>185</v>
      </c>
      <c r="F4" s="83"/>
      <c r="G4" s="89"/>
    </row>
    <row r="5" spans="1:7" s="90" customFormat="1" ht="46" customHeight="1">
      <c r="A5" s="78"/>
      <c r="B5" s="101">
        <v>1251</v>
      </c>
      <c r="C5" s="102" t="str">
        <f>HYPERLINK("http://dictionary.cambridge.org/dictionary/english/village","village")</f>
        <v>village</v>
      </c>
      <c r="D5" s="83"/>
      <c r="E5" s="83" t="s">
        <v>186</v>
      </c>
      <c r="F5" s="83"/>
      <c r="G5" s="78"/>
    </row>
    <row r="6" spans="1:7" s="90" customFormat="1" ht="46" customHeight="1">
      <c r="A6" s="78"/>
      <c r="B6" s="101">
        <v>1487</v>
      </c>
      <c r="C6" s="102" t="str">
        <f>HYPERLINK("http://dictionary.cambridge.org/dictionary/english/directly","directly")</f>
        <v>directly</v>
      </c>
      <c r="D6" s="83"/>
      <c r="E6" s="83" t="s">
        <v>187</v>
      </c>
      <c r="F6" s="83"/>
      <c r="G6" s="81"/>
    </row>
    <row r="7" spans="1:7" s="90" customFormat="1" ht="46" customHeight="1">
      <c r="A7" s="78"/>
      <c r="B7" s="101">
        <v>2342</v>
      </c>
      <c r="C7" s="102" t="str">
        <f>HYPERLINK("http://dictionary.cambridge.org/dictionary/english/parking","parking")</f>
        <v>parking</v>
      </c>
      <c r="D7" s="83"/>
      <c r="E7" s="83" t="s">
        <v>188</v>
      </c>
      <c r="F7" s="83"/>
      <c r="G7" s="81"/>
    </row>
    <row r="8" spans="1:7" s="90" customFormat="1" ht="46" customHeight="1">
      <c r="A8" s="78"/>
      <c r="B8" s="101">
        <v>3477</v>
      </c>
      <c r="C8" s="102" t="str">
        <f>HYPERLINK("http://dictionary.cambridge.org/dictionary/english/candy","candy")</f>
        <v>candy</v>
      </c>
      <c r="D8" s="83"/>
      <c r="E8" s="83" t="s">
        <v>189</v>
      </c>
      <c r="F8" s="83"/>
      <c r="G8" s="81"/>
    </row>
    <row r="9" spans="1:7" s="90" customFormat="1" ht="46" customHeight="1">
      <c r="A9" s="78"/>
      <c r="B9" s="101">
        <v>3835</v>
      </c>
      <c r="C9" s="102" t="str">
        <f>HYPERLINK("http://dictionary.cambridge.org/dictionary/english/exit","exit")</f>
        <v>exit</v>
      </c>
      <c r="D9" s="83"/>
      <c r="E9" s="83" t="s">
        <v>190</v>
      </c>
      <c r="F9" s="83"/>
      <c r="G9" s="81"/>
    </row>
    <row r="10" spans="1:7" s="90" customFormat="1" ht="46" customHeight="1">
      <c r="A10" s="78"/>
      <c r="B10" s="101">
        <v>4769</v>
      </c>
      <c r="C10" s="102" t="str">
        <f>HYPERLINK("http://dictionary.cambridge.org/dictionary/english/landmark","landmark")</f>
        <v>landmark</v>
      </c>
      <c r="D10" s="83"/>
      <c r="E10" s="83" t="s">
        <v>191</v>
      </c>
      <c r="F10" s="83"/>
      <c r="G10" s="81"/>
    </row>
    <row r="11" spans="1:7" s="90" customFormat="1" ht="46" customHeight="1">
      <c r="A11" s="78"/>
      <c r="B11" s="101"/>
      <c r="C11" s="104" t="s">
        <v>75</v>
      </c>
      <c r="D11" s="83"/>
      <c r="E11" s="83"/>
      <c r="F11" s="83"/>
      <c r="G11" s="81"/>
    </row>
    <row r="12" spans="1:7" s="90" customFormat="1" ht="46" customHeight="1">
      <c r="A12" s="78"/>
      <c r="B12" s="84">
        <v>665</v>
      </c>
      <c r="C12" s="79" t="s">
        <v>81</v>
      </c>
      <c r="D12" s="83"/>
      <c r="E12" s="83"/>
      <c r="F12" s="83"/>
      <c r="G12" s="81"/>
    </row>
    <row r="13" spans="1:7" s="90" customFormat="1" ht="46" customHeight="1">
      <c r="A13" s="78"/>
      <c r="B13" s="84">
        <v>734</v>
      </c>
      <c r="C13" s="79" t="s">
        <v>76</v>
      </c>
      <c r="D13" s="83"/>
      <c r="E13" s="83"/>
      <c r="F13" s="83"/>
      <c r="G13" s="81"/>
    </row>
    <row r="14" spans="1:7" s="90" customFormat="1" ht="46" customHeight="1">
      <c r="A14" s="78"/>
      <c r="B14" s="84">
        <v>1083</v>
      </c>
      <c r="C14" s="80" t="s">
        <v>82</v>
      </c>
      <c r="D14" s="83"/>
      <c r="E14" s="83"/>
      <c r="F14" s="83"/>
      <c r="G14" s="81"/>
    </row>
    <row r="15" spans="1:7" s="90" customFormat="1" ht="46" customHeight="1">
      <c r="A15" s="78"/>
      <c r="B15" s="84">
        <v>1108</v>
      </c>
      <c r="C15" s="81" t="s">
        <v>79</v>
      </c>
      <c r="D15" s="83"/>
      <c r="E15" s="88"/>
      <c r="F15" s="83"/>
      <c r="G15" s="81"/>
    </row>
    <row r="16" spans="1:7" s="90" customFormat="1" ht="46" customHeight="1">
      <c r="A16" s="78"/>
      <c r="B16" s="84">
        <v>1512</v>
      </c>
      <c r="C16" s="81" t="s">
        <v>77</v>
      </c>
      <c r="D16" s="83"/>
      <c r="E16" s="88"/>
      <c r="F16" s="83"/>
      <c r="G16" s="81"/>
    </row>
    <row r="17" spans="1:7" s="90" customFormat="1" ht="46" customHeight="1">
      <c r="A17" s="78"/>
      <c r="B17" s="84">
        <v>1892</v>
      </c>
      <c r="C17" s="81" t="s">
        <v>87</v>
      </c>
      <c r="D17" s="83"/>
      <c r="E17" s="88"/>
      <c r="F17" s="83"/>
      <c r="G17" s="81"/>
    </row>
    <row r="18" spans="1:7" s="90" customFormat="1" ht="46" customHeight="1">
      <c r="A18" s="78"/>
      <c r="B18" s="84">
        <v>1942</v>
      </c>
      <c r="C18" s="81" t="s">
        <v>98</v>
      </c>
      <c r="D18" s="83"/>
      <c r="E18" s="88"/>
      <c r="F18" s="83"/>
      <c r="G18" s="81"/>
    </row>
    <row r="19" spans="1:7" s="90" customFormat="1" ht="46" customHeight="1">
      <c r="A19" s="78"/>
      <c r="B19" s="84">
        <v>1968</v>
      </c>
      <c r="C19" s="81" t="s">
        <v>89</v>
      </c>
      <c r="D19" s="83"/>
      <c r="E19" s="88"/>
      <c r="F19" s="83"/>
      <c r="G19" s="81"/>
    </row>
    <row r="20" spans="1:7" s="90" customFormat="1" ht="46" customHeight="1">
      <c r="A20" s="78"/>
      <c r="B20" s="84">
        <v>1991</v>
      </c>
      <c r="C20" s="81" t="s">
        <v>84</v>
      </c>
      <c r="D20" s="83"/>
      <c r="E20" s="88"/>
      <c r="F20" s="83"/>
      <c r="G20" s="81"/>
    </row>
    <row r="21" spans="1:7" s="90" customFormat="1" ht="46" customHeight="1">
      <c r="A21" s="78"/>
      <c r="B21" s="87">
        <v>2068</v>
      </c>
      <c r="C21" s="81" t="s">
        <v>101</v>
      </c>
      <c r="D21" s="83"/>
      <c r="E21" s="88"/>
      <c r="F21" s="83"/>
      <c r="G21" s="81"/>
    </row>
    <row r="22" spans="1:7" s="90" customFormat="1" ht="46" customHeight="1">
      <c r="A22" s="78"/>
      <c r="B22" s="84">
        <v>2749</v>
      </c>
      <c r="C22" s="81" t="s">
        <v>90</v>
      </c>
      <c r="D22" s="91"/>
      <c r="E22" s="88"/>
      <c r="F22" s="91"/>
      <c r="G22" s="81"/>
    </row>
    <row r="23" spans="1:7" s="90" customFormat="1" ht="46" customHeight="1">
      <c r="A23" s="78"/>
      <c r="B23" s="84">
        <v>3598</v>
      </c>
      <c r="C23" s="81" t="s">
        <v>80</v>
      </c>
      <c r="D23" s="83"/>
      <c r="E23" s="88"/>
      <c r="F23" s="83"/>
      <c r="G23" s="81"/>
    </row>
    <row r="24" spans="1:7" s="90" customFormat="1" ht="46" customHeight="1">
      <c r="A24" s="78"/>
      <c r="B24" s="84">
        <v>3735</v>
      </c>
      <c r="C24" s="81" t="s">
        <v>92</v>
      </c>
      <c r="D24" s="83"/>
      <c r="E24" s="88"/>
      <c r="F24" s="83"/>
      <c r="G24" s="81"/>
    </row>
    <row r="25" spans="1:7" s="90" customFormat="1" ht="46" customHeight="1">
      <c r="A25" s="78"/>
      <c r="B25" s="84">
        <v>3744</v>
      </c>
      <c r="C25" s="81" t="s">
        <v>78</v>
      </c>
      <c r="D25" s="83"/>
      <c r="E25" s="88"/>
      <c r="F25" s="83"/>
      <c r="G25" s="81"/>
    </row>
    <row r="26" spans="1:7" s="90" customFormat="1" ht="46" customHeight="1">
      <c r="A26" s="78"/>
      <c r="B26" s="84">
        <v>3762</v>
      </c>
      <c r="C26" s="81" t="s">
        <v>93</v>
      </c>
      <c r="D26" s="86"/>
      <c r="E26" s="88"/>
      <c r="F26" s="86"/>
      <c r="G26" s="81"/>
    </row>
    <row r="27" spans="1:7" s="90" customFormat="1" ht="46" customHeight="1">
      <c r="A27" s="78"/>
      <c r="B27" s="84">
        <v>3791</v>
      </c>
      <c r="C27" s="81" t="s">
        <v>97</v>
      </c>
      <c r="D27" s="83"/>
      <c r="E27" s="88"/>
      <c r="F27" s="83"/>
      <c r="G27" s="81"/>
    </row>
    <row r="28" spans="1:7" s="90" customFormat="1" ht="46" customHeight="1">
      <c r="A28" s="78"/>
      <c r="B28" s="84">
        <v>3861</v>
      </c>
      <c r="C28" s="81" t="s">
        <v>86</v>
      </c>
      <c r="D28" s="83"/>
      <c r="E28" s="88"/>
      <c r="F28" s="83"/>
      <c r="G28" s="81"/>
    </row>
    <row r="29" spans="1:7" s="90" customFormat="1" ht="46" customHeight="1">
      <c r="A29" s="78"/>
      <c r="B29" s="84">
        <v>4073</v>
      </c>
      <c r="C29" s="81" t="s">
        <v>83</v>
      </c>
      <c r="D29" s="83"/>
      <c r="E29" s="88"/>
      <c r="F29" s="83"/>
      <c r="G29" s="92"/>
    </row>
    <row r="30" spans="1:7" s="90" customFormat="1" ht="46" customHeight="1">
      <c r="A30" s="78"/>
      <c r="B30" s="84">
        <v>4243</v>
      </c>
      <c r="C30" s="81" t="s">
        <v>85</v>
      </c>
      <c r="D30" s="83"/>
      <c r="E30" s="88"/>
      <c r="F30" s="83"/>
      <c r="G30" s="81"/>
    </row>
    <row r="31" spans="1:7" s="90" customFormat="1" ht="46" customHeight="1">
      <c r="A31" s="78"/>
      <c r="B31" s="84">
        <v>4310</v>
      </c>
      <c r="C31" s="81" t="s">
        <v>99</v>
      </c>
      <c r="D31" s="83"/>
      <c r="E31" s="88"/>
      <c r="F31" s="83"/>
      <c r="G31" s="81"/>
    </row>
    <row r="32" spans="1:7" s="90" customFormat="1" ht="46" customHeight="1">
      <c r="A32" s="78"/>
      <c r="B32" s="84">
        <v>4385</v>
      </c>
      <c r="C32" s="81" t="s">
        <v>91</v>
      </c>
      <c r="D32" s="83"/>
      <c r="E32" s="88"/>
      <c r="F32" s="83"/>
      <c r="G32" s="81"/>
    </row>
    <row r="33" spans="1:7" s="90" customFormat="1" ht="46" customHeight="1">
      <c r="A33" s="78"/>
      <c r="B33" s="84">
        <v>4491</v>
      </c>
      <c r="C33" s="81" t="s">
        <v>100</v>
      </c>
      <c r="D33" s="83"/>
      <c r="E33" s="88"/>
      <c r="F33" s="83"/>
      <c r="G33" s="81"/>
    </row>
    <row r="34" spans="1:7" s="90" customFormat="1" ht="46" customHeight="1">
      <c r="A34" s="78"/>
      <c r="B34" s="84">
        <v>4651</v>
      </c>
      <c r="C34" s="81" t="s">
        <v>88</v>
      </c>
      <c r="D34" s="83"/>
      <c r="E34" s="88"/>
      <c r="F34" s="83"/>
      <c r="G34" s="81"/>
    </row>
    <row r="35" spans="1:7" s="90" customFormat="1" ht="46" customHeight="1">
      <c r="A35" s="78"/>
      <c r="B35" s="84">
        <v>4653</v>
      </c>
      <c r="C35" s="81" t="s">
        <v>95</v>
      </c>
      <c r="D35" s="83"/>
      <c r="E35" s="88"/>
      <c r="F35" s="83"/>
      <c r="G35" s="81"/>
    </row>
    <row r="36" spans="1:7" s="90" customFormat="1" ht="46" customHeight="1">
      <c r="A36" s="78"/>
      <c r="B36" s="84">
        <v>4908</v>
      </c>
      <c r="C36" s="81" t="s">
        <v>94</v>
      </c>
      <c r="D36" s="83"/>
      <c r="E36" s="88"/>
      <c r="F36" s="83"/>
      <c r="G36" s="81"/>
    </row>
    <row r="37" spans="1:7" ht="22.5" hidden="1" customHeight="1">
      <c r="A37" s="14"/>
      <c r="B37" s="2"/>
      <c r="C37" s="61"/>
      <c r="D37" s="9"/>
      <c r="E37" s="3"/>
      <c r="F37" s="9"/>
      <c r="G37" s="19"/>
    </row>
    <row r="38" spans="1:7" ht="22.5" hidden="1" customHeight="1">
      <c r="A38" s="14"/>
      <c r="B38" s="2"/>
      <c r="C38" s="61"/>
      <c r="D38" s="5"/>
      <c r="E38" s="3"/>
      <c r="F38" s="5"/>
      <c r="G38" s="19"/>
    </row>
    <row r="39" spans="1:7" ht="22.5" hidden="1" customHeight="1">
      <c r="A39" s="14"/>
      <c r="B39" s="2"/>
      <c r="C39" s="61"/>
      <c r="D39" s="5"/>
      <c r="E39" s="3"/>
      <c r="F39" s="5"/>
      <c r="G39" s="19"/>
    </row>
    <row r="40" spans="1:7" ht="22.5" hidden="1" customHeight="1">
      <c r="A40" s="14"/>
      <c r="B40" s="2"/>
      <c r="C40" s="61"/>
      <c r="D40" s="5"/>
      <c r="E40" s="3"/>
      <c r="F40" s="5"/>
      <c r="G40" s="19"/>
    </row>
    <row r="41" spans="1:7" ht="22.5" hidden="1" customHeight="1">
      <c r="A41" s="14"/>
      <c r="B41" s="2"/>
      <c r="C41" s="61"/>
      <c r="D41" s="5"/>
      <c r="E41" s="3"/>
      <c r="F41" s="5"/>
      <c r="G41" s="19"/>
    </row>
    <row r="42" spans="1:7" ht="22.5" hidden="1" customHeight="1">
      <c r="A42" s="14"/>
      <c r="B42" s="2"/>
      <c r="C42" s="61"/>
      <c r="D42" s="5"/>
      <c r="E42" s="3"/>
      <c r="F42" s="5"/>
      <c r="G42" s="19"/>
    </row>
    <row r="43" spans="1:7" ht="22.5" hidden="1" customHeight="1">
      <c r="A43" s="14"/>
      <c r="B43" s="2"/>
      <c r="C43" s="2"/>
      <c r="D43" s="5"/>
      <c r="E43" s="3"/>
      <c r="F43" s="5"/>
      <c r="G43" s="19"/>
    </row>
    <row r="44" spans="1:7" ht="22.5" hidden="1" customHeight="1">
      <c r="A44" s="14"/>
      <c r="B44" s="2"/>
      <c r="C44" s="2"/>
      <c r="D44" s="5"/>
      <c r="E44" s="3"/>
      <c r="F44" s="5"/>
      <c r="G44" s="19"/>
    </row>
    <row r="45" spans="1:7" ht="22.5" hidden="1" customHeight="1">
      <c r="A45" s="14"/>
      <c r="B45" s="2"/>
      <c r="C45" s="2"/>
      <c r="D45" s="5"/>
      <c r="E45" s="3"/>
      <c r="F45" s="61"/>
      <c r="G45" s="19"/>
    </row>
    <row r="46" spans="1:7" ht="22.5" hidden="1" customHeight="1">
      <c r="A46" s="14"/>
      <c r="B46" s="2"/>
      <c r="C46" s="2"/>
      <c r="D46" s="5"/>
      <c r="E46" s="3"/>
      <c r="F46" s="61"/>
      <c r="G46" s="19"/>
    </row>
    <row r="47" spans="1:7" ht="22.5" hidden="1" customHeight="1">
      <c r="A47" s="14"/>
      <c r="B47" s="2"/>
      <c r="C47" s="2"/>
      <c r="D47" s="8"/>
      <c r="E47" s="3"/>
      <c r="F47" s="61"/>
      <c r="G47" s="19"/>
    </row>
    <row r="48" spans="1:7" ht="22.5" hidden="1" customHeight="1">
      <c r="A48" s="14"/>
      <c r="B48" s="2"/>
      <c r="C48" s="2"/>
      <c r="D48" s="5"/>
      <c r="E48" s="3"/>
      <c r="F48" s="61"/>
      <c r="G48" s="19"/>
    </row>
    <row r="49" spans="1:7" ht="22.5" hidden="1" customHeight="1">
      <c r="A49" s="14"/>
      <c r="B49" s="2"/>
      <c r="C49" s="2"/>
      <c r="D49" s="5"/>
      <c r="E49" s="3"/>
      <c r="F49" s="61"/>
      <c r="G49" s="19"/>
    </row>
    <row r="50" spans="1:7" ht="22.5" hidden="1" customHeight="1">
      <c r="A50" s="14"/>
      <c r="B50" s="2"/>
      <c r="C50" s="2"/>
      <c r="D50" s="5"/>
      <c r="E50" s="3"/>
      <c r="F50" s="61"/>
      <c r="G50" s="19"/>
    </row>
    <row r="51" spans="1:7" ht="22.5" hidden="1" customHeight="1">
      <c r="A51" s="14"/>
      <c r="B51" s="2"/>
      <c r="C51" s="2"/>
      <c r="D51" s="5"/>
      <c r="E51" s="3"/>
      <c r="F51" s="61"/>
      <c r="G51" s="19"/>
    </row>
    <row r="52" spans="1:7" ht="22.5" hidden="1" customHeight="1">
      <c r="A52" s="14"/>
      <c r="B52" s="2"/>
      <c r="C52" s="2"/>
      <c r="D52" s="5"/>
      <c r="E52" s="3"/>
      <c r="F52" s="35"/>
      <c r="G52" s="19"/>
    </row>
    <row r="53" spans="1:7" ht="22.5" hidden="1" customHeight="1">
      <c r="A53" s="14"/>
      <c r="B53" s="2"/>
      <c r="C53" s="2"/>
      <c r="D53" s="7"/>
      <c r="E53" s="3"/>
      <c r="F53" s="35"/>
      <c r="G53" s="19"/>
    </row>
    <row r="54" spans="1:7" ht="22.5" hidden="1" customHeight="1">
      <c r="A54" s="14"/>
      <c r="B54" s="2"/>
      <c r="C54" s="2"/>
      <c r="D54" s="5"/>
      <c r="E54" s="3"/>
      <c r="F54" s="35"/>
      <c r="G54" s="19"/>
    </row>
    <row r="55" spans="1:7" ht="22.5" hidden="1" customHeight="1">
      <c r="A55" s="14"/>
      <c r="B55" s="10"/>
      <c r="C55" s="29"/>
      <c r="D55" s="18"/>
      <c r="E55" s="3"/>
      <c r="F55" s="17"/>
      <c r="G55" s="17"/>
    </row>
    <row r="56" spans="1:7" ht="22.5" hidden="1" customHeight="1">
      <c r="A56" s="12"/>
      <c r="B56" s="15"/>
      <c r="C56" s="15"/>
      <c r="D56" s="24"/>
      <c r="E56" s="25"/>
      <c r="F56" s="54">
        <f>COUNTA($A$4:$A$55)+'Unit 5'!F58</f>
        <v>0</v>
      </c>
      <c r="G56" s="13"/>
    </row>
    <row r="57" spans="1:7" ht="15.75" hidden="1" customHeight="1"/>
    <row r="58" spans="1:7" ht="15.75" hidden="1" customHeight="1"/>
    <row r="59" spans="1:7" ht="15.75" hidden="1" customHeight="1"/>
    <row r="60" spans="1:7" ht="15.75" hidden="1" customHeight="1"/>
  </sheetData>
  <autoFilter ref="A3:C55"/>
  <sortState ref="B12:F36">
    <sortCondition ref="B12"/>
  </sortState>
  <mergeCells count="2">
    <mergeCell ref="A1:B1"/>
    <mergeCell ref="E1:F1"/>
  </mergeCells>
  <conditionalFormatting sqref="A56:B56 G56 H4:XFD24 A11:C11 H27:XFD31 D27:D31 D4:D10 A4:B10 A12:B38 D13:D25 G25:G31">
    <cfRule type="expression" dxfId="1456" priority="148">
      <formula>NOT(ISBLANK($A4))</formula>
    </cfRule>
  </conditionalFormatting>
  <conditionalFormatting sqref="H41:XFD55 A41:B55 H32:XFD38">
    <cfRule type="expression" dxfId="1455" priority="147">
      <formula>NOT(ISBLANK($A32))</formula>
    </cfRule>
  </conditionalFormatting>
  <conditionalFormatting sqref="G5">
    <cfRule type="expression" dxfId="1454" priority="146">
      <formula>NOT(ISBLANK($A5))</formula>
    </cfRule>
  </conditionalFormatting>
  <conditionalFormatting sqref="G55">
    <cfRule type="expression" dxfId="1453" priority="145">
      <formula>NOT(ISBLANK($A55))</formula>
    </cfRule>
  </conditionalFormatting>
  <conditionalFormatting sqref="G22">
    <cfRule type="expression" dxfId="1452" priority="143">
      <formula>NOT(ISBLANK($A22))</formula>
    </cfRule>
  </conditionalFormatting>
  <conditionalFormatting sqref="G53">
    <cfRule type="expression" dxfId="1450" priority="141">
      <formula>NOT(ISBLANK($A53))</formula>
    </cfRule>
  </conditionalFormatting>
  <conditionalFormatting sqref="G21">
    <cfRule type="expression" dxfId="1449" priority="80">
      <formula>NOT(ISBLANK($A21))</formula>
    </cfRule>
  </conditionalFormatting>
  <conditionalFormatting sqref="G51">
    <cfRule type="expression" dxfId="1447" priority="133">
      <formula>NOT(ISBLANK($A51))</formula>
    </cfRule>
  </conditionalFormatting>
  <conditionalFormatting sqref="G48:G50">
    <cfRule type="expression" dxfId="1445" priority="131">
      <formula>NOT(ISBLANK($A48))</formula>
    </cfRule>
  </conditionalFormatting>
  <conditionalFormatting sqref="G54">
    <cfRule type="expression" dxfId="1443" priority="129">
      <formula>NOT(ISBLANK($A54))</formula>
    </cfRule>
  </conditionalFormatting>
  <conditionalFormatting sqref="G52">
    <cfRule type="expression" dxfId="1441" priority="127">
      <formula>NOT(ISBLANK($A52))</formula>
    </cfRule>
  </conditionalFormatting>
  <conditionalFormatting sqref="G35">
    <cfRule type="expression" dxfId="1440" priority="125">
      <formula>NOT(ISBLANK($A35))</formula>
    </cfRule>
  </conditionalFormatting>
  <conditionalFormatting sqref="G37">
    <cfRule type="expression" dxfId="1439" priority="123">
      <formula>NOT(ISBLANK($A37))</formula>
    </cfRule>
  </conditionalFormatting>
  <conditionalFormatting sqref="G38">
    <cfRule type="expression" dxfId="1438" priority="121">
      <formula>NOT(ISBLANK($A38))</formula>
    </cfRule>
  </conditionalFormatting>
  <conditionalFormatting sqref="G41">
    <cfRule type="expression" dxfId="1437" priority="119">
      <formula>NOT(ISBLANK($A41))</formula>
    </cfRule>
  </conditionalFormatting>
  <conditionalFormatting sqref="G10">
    <cfRule type="expression" dxfId="1436" priority="98">
      <formula>NOT(ISBLANK($A10))</formula>
    </cfRule>
  </conditionalFormatting>
  <conditionalFormatting sqref="G17">
    <cfRule type="expression" dxfId="1435" priority="108">
      <formula>NOT(ISBLANK($A17))</formula>
    </cfRule>
  </conditionalFormatting>
  <conditionalFormatting sqref="A39:B40 H39:XFD40">
    <cfRule type="expression" dxfId="1434" priority="118">
      <formula>NOT(ISBLANK($A39))</formula>
    </cfRule>
  </conditionalFormatting>
  <conditionalFormatting sqref="G16">
    <cfRule type="expression" dxfId="1433" priority="86">
      <formula>NOT(ISBLANK($A16))</formula>
    </cfRule>
  </conditionalFormatting>
  <conditionalFormatting sqref="G44">
    <cfRule type="expression" dxfId="1432" priority="114">
      <formula>NOT(ISBLANK($A44))</formula>
    </cfRule>
  </conditionalFormatting>
  <conditionalFormatting sqref="G19">
    <cfRule type="expression" dxfId="1431" priority="110">
      <formula>NOT(ISBLANK($A19))</formula>
    </cfRule>
  </conditionalFormatting>
  <conditionalFormatting sqref="G6">
    <cfRule type="expression" dxfId="1430" priority="102">
      <formula>NOT(ISBLANK($A6))</formula>
    </cfRule>
  </conditionalFormatting>
  <conditionalFormatting sqref="G7">
    <cfRule type="expression" dxfId="1429" priority="100">
      <formula>NOT(ISBLANK($A7))</formula>
    </cfRule>
  </conditionalFormatting>
  <conditionalFormatting sqref="G11">
    <cfRule type="expression" dxfId="1428" priority="96">
      <formula>NOT(ISBLANK($A11))</formula>
    </cfRule>
  </conditionalFormatting>
  <conditionalFormatting sqref="G12">
    <cfRule type="expression" dxfId="1427" priority="94">
      <formula>NOT(ISBLANK($A12))</formula>
    </cfRule>
  </conditionalFormatting>
  <conditionalFormatting sqref="G13">
    <cfRule type="expression" dxfId="1426" priority="92">
      <formula>NOT(ISBLANK($A13))</formula>
    </cfRule>
  </conditionalFormatting>
  <conditionalFormatting sqref="G14">
    <cfRule type="expression" dxfId="1425" priority="90">
      <formula>NOT(ISBLANK($A14))</formula>
    </cfRule>
  </conditionalFormatting>
  <conditionalFormatting sqref="G15">
    <cfRule type="expression" dxfId="1424" priority="88">
      <formula>NOT(ISBLANK($A15))</formula>
    </cfRule>
  </conditionalFormatting>
  <conditionalFormatting sqref="G18">
    <cfRule type="expression" dxfId="1423" priority="84">
      <formula>NOT(ISBLANK($A18))</formula>
    </cfRule>
  </conditionalFormatting>
  <conditionalFormatting sqref="G20">
    <cfRule type="expression" dxfId="1422" priority="82">
      <formula>NOT(ISBLANK($A20))</formula>
    </cfRule>
  </conditionalFormatting>
  <conditionalFormatting sqref="G23">
    <cfRule type="expression" dxfId="1421" priority="78">
      <formula>NOT(ISBLANK($A23))</formula>
    </cfRule>
  </conditionalFormatting>
  <conditionalFormatting sqref="G24">
    <cfRule type="expression" dxfId="1420" priority="76">
      <formula>NOT(ISBLANK($A24))</formula>
    </cfRule>
  </conditionalFormatting>
  <conditionalFormatting sqref="G32:G34">
    <cfRule type="expression" dxfId="1419" priority="70">
      <formula>NOT(ISBLANK($A32))</formula>
    </cfRule>
  </conditionalFormatting>
  <conditionalFormatting sqref="G36">
    <cfRule type="expression" dxfId="1418" priority="68">
      <formula>NOT(ISBLANK($A36))</formula>
    </cfRule>
  </conditionalFormatting>
  <conditionalFormatting sqref="G39:G40">
    <cfRule type="expression" dxfId="1417" priority="66">
      <formula>NOT(ISBLANK($A39))</formula>
    </cfRule>
  </conditionalFormatting>
  <conditionalFormatting sqref="G42:G43">
    <cfRule type="expression" dxfId="1416" priority="64">
      <formula>NOT(ISBLANK($A42))</formula>
    </cfRule>
  </conditionalFormatting>
  <conditionalFormatting sqref="G45:G47">
    <cfRule type="expression" dxfId="1414" priority="62">
      <formula>NOT(ISBLANK($A45))</formula>
    </cfRule>
  </conditionalFormatting>
  <conditionalFormatting sqref="G8">
    <cfRule type="expression" dxfId="1413" priority="60">
      <formula>NOT(ISBLANK($A8))</formula>
    </cfRule>
  </conditionalFormatting>
  <conditionalFormatting sqref="C14">
    <cfRule type="expression" dxfId="1412" priority="24">
      <formula>NOT(ISBLANK($A14))</formula>
    </cfRule>
  </conditionalFormatting>
  <conditionalFormatting sqref="G9">
    <cfRule type="expression" dxfId="1411" priority="57">
      <formula>NOT(ISBLANK($A9))</formula>
    </cfRule>
  </conditionalFormatting>
  <conditionalFormatting sqref="C56">
    <cfRule type="expression" dxfId="1410" priority="54">
      <formula>NOT(ISBLANK($A56))</formula>
    </cfRule>
  </conditionalFormatting>
  <conditionalFormatting sqref="C43:C55">
    <cfRule type="expression" dxfId="1409" priority="53">
      <formula>NOT(ISBLANK($A43))</formula>
    </cfRule>
  </conditionalFormatting>
  <conditionalFormatting sqref="D41:D56 D32:D38">
    <cfRule type="expression" dxfId="1408" priority="51">
      <formula>NOT(ISBLANK($A32))</formula>
    </cfRule>
  </conditionalFormatting>
  <conditionalFormatting sqref="D39:D40">
    <cfRule type="expression" dxfId="1407" priority="50">
      <formula>NOT(ISBLANK($A39))</formula>
    </cfRule>
  </conditionalFormatting>
  <conditionalFormatting sqref="D12">
    <cfRule type="expression" dxfId="1406" priority="308">
      <formula>NOT(ISBLANK($A11))</formula>
    </cfRule>
  </conditionalFormatting>
  <conditionalFormatting sqref="C7:C10">
    <cfRule type="expression" dxfId="1405" priority="35">
      <formula>NOT(ISBLANK($A26))</formula>
    </cfRule>
  </conditionalFormatting>
  <conditionalFormatting sqref="C4:C5">
    <cfRule type="expression" dxfId="1404" priority="33">
      <formula>NOT(ISBLANK($A15))</formula>
    </cfRule>
  </conditionalFormatting>
  <conditionalFormatting sqref="C6">
    <cfRule type="expression" dxfId="1403" priority="34">
      <formula>NOT(ISBLANK($A23))</formula>
    </cfRule>
  </conditionalFormatting>
  <conditionalFormatting sqref="C25:C31">
    <cfRule type="expression" dxfId="1402" priority="32">
      <formula>NOT(ISBLANK($A25))</formula>
    </cfRule>
  </conditionalFormatting>
  <conditionalFormatting sqref="C22">
    <cfRule type="expression" dxfId="1401" priority="31">
      <formula>NOT(ISBLANK($A22))</formula>
    </cfRule>
  </conditionalFormatting>
  <conditionalFormatting sqref="C21">
    <cfRule type="expression" dxfId="1400" priority="19">
      <formula>NOT(ISBLANK($A21))</formula>
    </cfRule>
  </conditionalFormatting>
  <conditionalFormatting sqref="C35">
    <cfRule type="expression" dxfId="1399" priority="30">
      <formula>NOT(ISBLANK($A35))</formula>
    </cfRule>
  </conditionalFormatting>
  <conditionalFormatting sqref="C37">
    <cfRule type="expression" dxfId="1398" priority="29">
      <formula>NOT(ISBLANK($A37))</formula>
    </cfRule>
  </conditionalFormatting>
  <conditionalFormatting sqref="C38">
    <cfRule type="expression" dxfId="1397" priority="28">
      <formula>NOT(ISBLANK($A38))</formula>
    </cfRule>
  </conditionalFormatting>
  <conditionalFormatting sqref="C41">
    <cfRule type="expression" dxfId="1396" priority="27">
      <formula>NOT(ISBLANK($A41))</formula>
    </cfRule>
  </conditionalFormatting>
  <conditionalFormatting sqref="C19">
    <cfRule type="expression" dxfId="1395" priority="26">
      <formula>NOT(ISBLANK($A19))</formula>
    </cfRule>
  </conditionalFormatting>
  <conditionalFormatting sqref="C17">
    <cfRule type="expression" dxfId="1394" priority="25">
      <formula>NOT(ISBLANK($A17))</formula>
    </cfRule>
  </conditionalFormatting>
  <conditionalFormatting sqref="C15">
    <cfRule type="expression" dxfId="1393" priority="23">
      <formula>NOT(ISBLANK($A15))</formula>
    </cfRule>
  </conditionalFormatting>
  <conditionalFormatting sqref="C16">
    <cfRule type="expression" dxfId="1392" priority="22">
      <formula>NOT(ISBLANK($A16))</formula>
    </cfRule>
  </conditionalFormatting>
  <conditionalFormatting sqref="C18">
    <cfRule type="expression" dxfId="1391" priority="21">
      <formula>NOT(ISBLANK($A18))</formula>
    </cfRule>
  </conditionalFormatting>
  <conditionalFormatting sqref="C20">
    <cfRule type="expression" dxfId="1390" priority="20">
      <formula>NOT(ISBLANK($A20))</formula>
    </cfRule>
  </conditionalFormatting>
  <conditionalFormatting sqref="C23">
    <cfRule type="expression" dxfId="1389" priority="18">
      <formula>NOT(ISBLANK($A23))</formula>
    </cfRule>
  </conditionalFormatting>
  <conditionalFormatting sqref="C24">
    <cfRule type="expression" dxfId="1388" priority="17">
      <formula>NOT(ISBLANK($A24))</formula>
    </cfRule>
  </conditionalFormatting>
  <conditionalFormatting sqref="C32:C34">
    <cfRule type="expression" dxfId="1387" priority="16">
      <formula>NOT(ISBLANK($A32))</formula>
    </cfRule>
  </conditionalFormatting>
  <conditionalFormatting sqref="C36">
    <cfRule type="expression" dxfId="1386" priority="15">
      <formula>NOT(ISBLANK($A36))</formula>
    </cfRule>
  </conditionalFormatting>
  <conditionalFormatting sqref="C39:C40">
    <cfRule type="expression" dxfId="1385" priority="14">
      <formula>NOT(ISBLANK($A39))</formula>
    </cfRule>
  </conditionalFormatting>
  <conditionalFormatting sqref="C42">
    <cfRule type="expression" dxfId="1384" priority="13">
      <formula>NOT(ISBLANK($A42))</formula>
    </cfRule>
  </conditionalFormatting>
  <conditionalFormatting sqref="C12">
    <cfRule type="expression" dxfId="1383" priority="11">
      <formula>NOT(ISBLANK($A34))</formula>
    </cfRule>
  </conditionalFormatting>
  <conditionalFormatting sqref="C13">
    <cfRule type="expression" dxfId="1382" priority="12">
      <formula>NOT(ISBLANK($A38))</formula>
    </cfRule>
  </conditionalFormatting>
  <conditionalFormatting sqref="D11">
    <cfRule type="expression" dxfId="1375" priority="4">
      <formula>NOT(ISBLANK($A11))</formula>
    </cfRule>
  </conditionalFormatting>
  <hyperlinks>
    <hyperlink ref="C9" r:id="rId1" display="http://dictionary.cambridge.org/dictionary/english/exit"/>
    <hyperlink ref="C5" r:id="rId2" display="http://dictionary.cambridge.org/dictionary/english/village"/>
    <hyperlink ref="C4" r:id="rId3" display="http://dictionary.cambridge.org/dictionary/english/sign"/>
    <hyperlink ref="C10" r:id="rId4" display="http://dictionary.cambridge.org/dictionary/english/landmark"/>
    <hyperlink ref="C8" r:id="rId5" display="http://dictionary.cambridge.org/dictionary/english/candy"/>
    <hyperlink ref="C7" r:id="rId6" display="http://dictionary.cambridge.org/dictionary/english/parking"/>
    <hyperlink ref="C6" r:id="rId7" display="http://dictionary.cambridge.org/dictionary/english/directly"/>
    <hyperlink ref="C13" r:id="rId8"/>
    <hyperlink ref="C16" r:id="rId9"/>
    <hyperlink ref="C25" r:id="rId10"/>
    <hyperlink ref="C15" r:id="rId11"/>
    <hyperlink ref="C23" r:id="rId12"/>
    <hyperlink ref="C12" r:id="rId13"/>
    <hyperlink ref="C14" r:id="rId14"/>
    <hyperlink ref="C29" r:id="rId15"/>
    <hyperlink ref="C20" r:id="rId16"/>
    <hyperlink ref="C30" r:id="rId17"/>
    <hyperlink ref="C28" r:id="rId18"/>
    <hyperlink ref="C17" r:id="rId19"/>
    <hyperlink ref="C34" r:id="rId20"/>
    <hyperlink ref="C19" r:id="rId21"/>
    <hyperlink ref="C22" r:id="rId22"/>
    <hyperlink ref="C32" r:id="rId23"/>
    <hyperlink ref="C24" r:id="rId24"/>
    <hyperlink ref="C26" r:id="rId25"/>
    <hyperlink ref="C36" r:id="rId26"/>
    <hyperlink ref="C35" r:id="rId27"/>
    <hyperlink ref="C27" r:id="rId28"/>
    <hyperlink ref="C18" r:id="rId29"/>
    <hyperlink ref="C31" r:id="rId30"/>
    <hyperlink ref="C33" r:id="rId31"/>
    <hyperlink ref="C21" r:id="rId32"/>
  </hyperlinks>
  <pageMargins left="0.7" right="0.7" top="0.75" bottom="0.75" header="0.3" footer="0.3"/>
  <pageSetup orientation="portrait" r:id="rId3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2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33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0/7 Learned / Total  </v>
      </c>
      <c r="E1" s="153" t="s">
        <v>26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78"/>
      <c r="B4" s="101">
        <v>150</v>
      </c>
      <c r="C4" s="102" t="str">
        <f>HYPERLINK("http://dictionary.cambridge.org/dictionary/english/leave","leave")</f>
        <v>leave</v>
      </c>
      <c r="D4" s="83"/>
      <c r="E4" s="83" t="s">
        <v>192</v>
      </c>
      <c r="F4" s="83"/>
      <c r="G4" s="89"/>
    </row>
    <row r="5" spans="1:7" s="90" customFormat="1" ht="46" customHeight="1">
      <c r="A5" s="78"/>
      <c r="B5" s="101">
        <v>488</v>
      </c>
      <c r="C5" s="150" t="str">
        <f>HYPERLINK("http://dictionary.cambridge.org/dictionary/english/carry","carry")</f>
        <v>carry</v>
      </c>
      <c r="E5" s="83" t="s">
        <v>193</v>
      </c>
      <c r="G5" s="78"/>
    </row>
    <row r="6" spans="1:7" s="90" customFormat="1" ht="46" customHeight="1">
      <c r="A6" s="78"/>
      <c r="B6" s="101">
        <v>1011</v>
      </c>
      <c r="C6" s="102" t="str">
        <f>HYPERLINK("http://dictionary.cambridge.org/dictionary/english/bag","bag")</f>
        <v>bag</v>
      </c>
      <c r="D6" s="83"/>
      <c r="E6" s="83" t="s">
        <v>194</v>
      </c>
      <c r="F6" s="83"/>
      <c r="G6" s="81"/>
    </row>
    <row r="7" spans="1:7" s="90" customFormat="1" ht="46" customHeight="1">
      <c r="A7" s="78"/>
      <c r="B7" s="101">
        <v>4490</v>
      </c>
      <c r="C7" s="102" t="str">
        <f>HYPERLINK("http://dictionary.cambridge.org/dictionary/english/tag","tag")</f>
        <v>tag</v>
      </c>
      <c r="D7" s="83"/>
      <c r="E7" s="83" t="s">
        <v>195</v>
      </c>
      <c r="F7" s="83"/>
      <c r="G7" s="81"/>
    </row>
    <row r="8" spans="1:7" s="90" customFormat="1" ht="46" customHeight="1">
      <c r="A8" s="78"/>
      <c r="B8" s="101">
        <v>4945</v>
      </c>
      <c r="C8" s="102" t="str">
        <f>HYPERLINK("http://dictionary.cambridge.org/dictionary/english/convenient","convenient")</f>
        <v>convenient</v>
      </c>
      <c r="D8" s="83"/>
      <c r="E8" s="83" t="s">
        <v>196</v>
      </c>
      <c r="F8" s="83"/>
      <c r="G8" s="81"/>
    </row>
    <row r="9" spans="1:7" s="90" customFormat="1" ht="46" customHeight="1">
      <c r="A9" s="78"/>
      <c r="B9" s="101" t="s">
        <v>7</v>
      </c>
      <c r="C9" s="102" t="str">
        <f>HYPERLINK("http://dictionary.cambridge.org/dictionary/english/luggage","luggage")</f>
        <v>luggage</v>
      </c>
      <c r="D9" s="83"/>
      <c r="E9" s="83" t="s">
        <v>197</v>
      </c>
      <c r="F9" s="83"/>
      <c r="G9" s="81"/>
    </row>
    <row r="10" spans="1:7" s="90" customFormat="1" ht="46" customHeight="1">
      <c r="A10" s="78"/>
      <c r="B10" s="101" t="s">
        <v>7</v>
      </c>
      <c r="C10" s="102" t="str">
        <f>HYPERLINK("http://dictionary.cambridge.org/dictionary/english/suitcase","suitcase")</f>
        <v>suitcase</v>
      </c>
      <c r="D10" s="83"/>
      <c r="E10" s="83" t="s">
        <v>198</v>
      </c>
      <c r="F10" s="83"/>
      <c r="G10" s="81"/>
    </row>
    <row r="11" spans="1:7" ht="22.5" hidden="1" customHeight="1">
      <c r="A11" s="14"/>
      <c r="B11" s="2"/>
      <c r="C11" s="28"/>
      <c r="D11" s="5"/>
      <c r="E11" s="5"/>
      <c r="F11" s="5"/>
      <c r="G11" s="19"/>
    </row>
    <row r="12" spans="1:7" ht="22.5" hidden="1" customHeight="1">
      <c r="A12" s="14"/>
      <c r="B12" s="2"/>
      <c r="C12" s="20"/>
      <c r="D12" s="5"/>
      <c r="E12" s="5"/>
      <c r="F12" s="5"/>
      <c r="G12" s="19"/>
    </row>
    <row r="13" spans="1:7" ht="22.5" hidden="1" customHeight="1">
      <c r="A13" s="14"/>
      <c r="B13" s="2"/>
      <c r="C13" s="20"/>
      <c r="D13" s="18"/>
      <c r="E13" s="18"/>
      <c r="F13" s="20"/>
      <c r="G13" s="19"/>
    </row>
    <row r="14" spans="1:7" ht="22.5" hidden="1" customHeight="1">
      <c r="A14" s="14"/>
      <c r="B14" s="2"/>
      <c r="C14" s="20"/>
      <c r="D14" s="5"/>
      <c r="E14" s="5"/>
      <c r="F14" s="20"/>
      <c r="G14" s="19"/>
    </row>
    <row r="15" spans="1:7" ht="19.5" hidden="1" customHeight="1">
      <c r="A15" s="14"/>
      <c r="B15" s="2"/>
      <c r="C15" s="20"/>
      <c r="D15" s="5"/>
      <c r="E15" s="5"/>
      <c r="F15" s="20"/>
      <c r="G15" s="19"/>
    </row>
    <row r="16" spans="1:7" ht="22.5" hidden="1" customHeight="1">
      <c r="A16" s="14"/>
      <c r="B16" s="2"/>
      <c r="C16" s="20"/>
      <c r="D16" s="5"/>
      <c r="E16" s="5"/>
      <c r="F16" s="20"/>
      <c r="G16" s="19"/>
    </row>
    <row r="17" spans="1:7" ht="22.5" hidden="1" customHeight="1">
      <c r="A17" s="14"/>
      <c r="B17" s="2"/>
      <c r="C17" s="20"/>
      <c r="D17" s="5"/>
      <c r="E17" s="5"/>
      <c r="F17" s="20"/>
      <c r="G17" s="19"/>
    </row>
    <row r="18" spans="1:7" ht="22.5" hidden="1" customHeight="1">
      <c r="A18" s="14"/>
      <c r="B18" s="2"/>
      <c r="C18" s="2"/>
      <c r="D18" s="5"/>
      <c r="E18" s="5"/>
      <c r="F18" s="20"/>
      <c r="G18" s="19"/>
    </row>
    <row r="19" spans="1:7" ht="22.5" hidden="1" customHeight="1">
      <c r="A19" s="14"/>
      <c r="B19" s="2"/>
      <c r="C19" s="2"/>
      <c r="D19" s="5"/>
      <c r="E19" s="3"/>
      <c r="F19" s="20"/>
      <c r="G19" s="19"/>
    </row>
    <row r="20" spans="1:7" ht="22.5" hidden="1" customHeight="1">
      <c r="A20" s="14"/>
      <c r="B20" s="2"/>
      <c r="C20" s="2"/>
      <c r="D20" s="5"/>
      <c r="E20" s="3"/>
      <c r="F20" s="20"/>
      <c r="G20" s="19"/>
    </row>
    <row r="21" spans="1:7" ht="22.5" hidden="1" customHeight="1">
      <c r="A21" s="14"/>
      <c r="B21" s="2"/>
      <c r="C21" s="2"/>
      <c r="D21" s="5"/>
      <c r="E21" s="3"/>
      <c r="F21" s="20"/>
      <c r="G21" s="19"/>
    </row>
    <row r="22" spans="1:7" ht="22.5" hidden="1" customHeight="1">
      <c r="A22" s="14"/>
      <c r="B22" s="2"/>
      <c r="C22" s="2"/>
      <c r="D22" s="5"/>
      <c r="E22" s="3"/>
      <c r="F22" s="20"/>
      <c r="G22" s="19"/>
    </row>
    <row r="23" spans="1:7" ht="22.5" hidden="1" customHeight="1">
      <c r="A23" s="14"/>
      <c r="B23" s="2"/>
      <c r="C23" s="2"/>
      <c r="D23" s="5"/>
      <c r="E23" s="3"/>
      <c r="F23" s="20"/>
      <c r="G23" s="19"/>
    </row>
    <row r="24" spans="1:7" ht="22.5" hidden="1" customHeight="1">
      <c r="A24" s="14"/>
      <c r="B24" s="2"/>
      <c r="C24" s="2"/>
      <c r="D24" s="5"/>
      <c r="E24" s="3"/>
      <c r="F24" s="20"/>
      <c r="G24" s="19"/>
    </row>
    <row r="25" spans="1:7" ht="22.5" hidden="1" customHeight="1">
      <c r="A25" s="14"/>
      <c r="B25" s="2"/>
      <c r="C25" s="2"/>
      <c r="D25" s="5"/>
      <c r="E25" s="3"/>
      <c r="F25" s="20"/>
      <c r="G25" s="19"/>
    </row>
    <row r="26" spans="1:7" ht="22.5" hidden="1" customHeight="1">
      <c r="A26" s="14"/>
      <c r="B26" s="2"/>
      <c r="C26" s="2"/>
      <c r="D26" s="5"/>
      <c r="E26" s="3"/>
      <c r="F26" s="20"/>
      <c r="G26" s="19"/>
    </row>
    <row r="27" spans="1:7" ht="22.5" hidden="1" customHeight="1">
      <c r="A27" s="14"/>
      <c r="B27" s="2"/>
      <c r="C27" s="2"/>
      <c r="E27" s="3"/>
      <c r="F27" s="20"/>
      <c r="G27" s="19"/>
    </row>
    <row r="28" spans="1:7" ht="22.5" hidden="1" customHeight="1">
      <c r="A28" s="14"/>
      <c r="B28" s="2"/>
      <c r="C28" s="2"/>
      <c r="D28" s="5"/>
      <c r="E28" s="3"/>
      <c r="F28" s="20"/>
      <c r="G28" s="19"/>
    </row>
    <row r="29" spans="1:7" ht="22.5" hidden="1" customHeight="1">
      <c r="A29" s="14"/>
      <c r="B29" s="2"/>
      <c r="C29" s="2"/>
      <c r="D29" s="5"/>
      <c r="E29" s="3"/>
      <c r="F29" s="20"/>
      <c r="G29" s="19"/>
    </row>
    <row r="30" spans="1:7" ht="22.5" hidden="1" customHeight="1">
      <c r="A30" s="14"/>
      <c r="B30" s="2"/>
      <c r="C30" s="2"/>
      <c r="D30" s="5"/>
      <c r="E30" s="3"/>
      <c r="F30" s="20"/>
      <c r="G30" s="21"/>
    </row>
    <row r="31" spans="1:7" ht="22.5" hidden="1" customHeight="1">
      <c r="A31" s="14"/>
      <c r="B31" s="2"/>
      <c r="C31" s="2"/>
      <c r="D31" s="5"/>
      <c r="E31" s="3"/>
      <c r="F31" s="20"/>
      <c r="G31" s="19"/>
    </row>
    <row r="32" spans="1:7" ht="22.5" hidden="1" customHeight="1">
      <c r="A32" s="14"/>
      <c r="B32" s="2"/>
      <c r="C32" s="2"/>
      <c r="D32" s="5"/>
      <c r="E32" s="3"/>
      <c r="F32" s="20"/>
      <c r="G32" s="19"/>
    </row>
    <row r="33" spans="1:7" ht="22.5" hidden="1" customHeight="1">
      <c r="A33" s="14"/>
      <c r="B33" s="2"/>
      <c r="C33" s="2"/>
      <c r="D33" s="5"/>
      <c r="E33" s="3"/>
      <c r="F33" s="20"/>
      <c r="G33" s="19"/>
    </row>
    <row r="34" spans="1:7" ht="22.5" hidden="1" customHeight="1">
      <c r="A34" s="14"/>
      <c r="B34" s="2"/>
      <c r="C34" s="2"/>
      <c r="D34" s="5"/>
      <c r="E34" s="3"/>
      <c r="F34" s="20"/>
      <c r="G34" s="19"/>
    </row>
    <row r="35" spans="1:7" ht="22.5" hidden="1" customHeight="1">
      <c r="A35" s="14"/>
      <c r="B35" s="2"/>
      <c r="C35" s="2"/>
      <c r="D35" s="5"/>
      <c r="E35" s="3"/>
      <c r="F35" s="20"/>
      <c r="G35" s="19"/>
    </row>
    <row r="36" spans="1:7" ht="22.5" hidden="1" customHeight="1">
      <c r="A36" s="14"/>
      <c r="B36" s="2"/>
      <c r="C36" s="2"/>
      <c r="D36" s="5"/>
      <c r="E36" s="3"/>
      <c r="F36" s="20"/>
      <c r="G36" s="19"/>
    </row>
    <row r="37" spans="1:7" ht="22.5" hidden="1" customHeight="1">
      <c r="A37" s="14"/>
      <c r="B37" s="2"/>
      <c r="C37" s="2"/>
      <c r="D37" s="5"/>
      <c r="E37" s="3"/>
      <c r="F37" s="20"/>
      <c r="G37" s="19"/>
    </row>
    <row r="38" spans="1:7" ht="22.5" hidden="1" customHeight="1">
      <c r="A38" s="14"/>
      <c r="B38" s="2"/>
      <c r="C38" s="2"/>
      <c r="D38" s="8"/>
      <c r="E38" s="3"/>
      <c r="F38" s="20"/>
      <c r="G38" s="19"/>
    </row>
    <row r="39" spans="1:7" ht="22.5" hidden="1" customHeight="1">
      <c r="A39" s="14"/>
      <c r="B39" s="2"/>
      <c r="C39" s="2"/>
      <c r="D39" s="9"/>
      <c r="E39" s="3"/>
      <c r="F39" s="20"/>
      <c r="G39" s="19"/>
    </row>
    <row r="40" spans="1:7" ht="22.5" hidden="1" customHeight="1">
      <c r="A40" s="14"/>
      <c r="B40" s="2"/>
      <c r="C40" s="2"/>
      <c r="D40" s="5"/>
      <c r="E40" s="3"/>
      <c r="F40" s="20"/>
      <c r="G40" s="19"/>
    </row>
    <row r="41" spans="1:7" ht="22.5" hidden="1" customHeight="1">
      <c r="A41" s="14"/>
      <c r="B41" s="2"/>
      <c r="C41" s="2"/>
      <c r="D41" s="5"/>
      <c r="E41" s="3"/>
      <c r="F41" s="20"/>
      <c r="G41" s="19"/>
    </row>
    <row r="42" spans="1:7" ht="22.5" hidden="1" customHeight="1">
      <c r="A42" s="14"/>
      <c r="B42" s="2"/>
      <c r="C42" s="2"/>
      <c r="D42" s="5"/>
      <c r="E42" s="3"/>
      <c r="F42" s="20"/>
      <c r="G42" s="19"/>
    </row>
    <row r="43" spans="1:7" ht="22.5" hidden="1" customHeight="1">
      <c r="A43" s="14"/>
      <c r="B43" s="2"/>
      <c r="C43" s="2"/>
      <c r="D43" s="5"/>
      <c r="E43" s="3"/>
      <c r="F43" s="20"/>
      <c r="G43" s="19"/>
    </row>
    <row r="44" spans="1:7" ht="22.5" hidden="1" customHeight="1">
      <c r="A44" s="14"/>
      <c r="B44" s="2"/>
      <c r="C44" s="2"/>
      <c r="D44" s="5"/>
      <c r="E44" s="3"/>
      <c r="F44" s="20"/>
      <c r="G44" s="19"/>
    </row>
    <row r="45" spans="1:7" ht="22.5" hidden="1" customHeight="1">
      <c r="A45" s="14"/>
      <c r="B45" s="2"/>
      <c r="C45" s="2"/>
      <c r="D45" s="5"/>
      <c r="E45" s="3"/>
      <c r="F45" s="20"/>
      <c r="G45" s="19"/>
    </row>
    <row r="46" spans="1:7" ht="22.5" hidden="1" customHeight="1">
      <c r="A46" s="14"/>
      <c r="B46" s="2"/>
      <c r="C46" s="2"/>
      <c r="D46" s="5"/>
      <c r="E46" s="3"/>
      <c r="F46" s="20"/>
      <c r="G46" s="19"/>
    </row>
    <row r="47" spans="1:7" ht="22.5" hidden="1" customHeight="1">
      <c r="A47" s="14"/>
      <c r="B47" s="2"/>
      <c r="C47" s="2"/>
      <c r="D47" s="5"/>
      <c r="E47" s="3"/>
      <c r="F47" s="20"/>
      <c r="G47" s="19"/>
    </row>
    <row r="48" spans="1:7" ht="22.5" hidden="1" customHeight="1">
      <c r="A48" s="14"/>
      <c r="B48" s="2"/>
      <c r="C48" s="2"/>
      <c r="D48" s="5"/>
      <c r="E48" s="3"/>
      <c r="F48" s="20"/>
      <c r="G48" s="19"/>
    </row>
    <row r="49" spans="1:7" ht="22.5" hidden="1" customHeight="1">
      <c r="A49" s="14"/>
      <c r="B49" s="2"/>
      <c r="C49" s="2"/>
      <c r="D49" s="8"/>
      <c r="E49" s="3"/>
      <c r="F49" s="20"/>
      <c r="G49" s="19"/>
    </row>
    <row r="50" spans="1:7" ht="22.5" hidden="1" customHeight="1">
      <c r="A50" s="14"/>
      <c r="B50" s="2"/>
      <c r="C50" s="2"/>
      <c r="D50" s="5"/>
      <c r="E50" s="3"/>
      <c r="F50" s="20"/>
      <c r="G50" s="19"/>
    </row>
    <row r="51" spans="1:7" ht="22.5" hidden="1" customHeight="1">
      <c r="A51" s="14"/>
      <c r="B51" s="2"/>
      <c r="C51" s="2"/>
      <c r="D51" s="5"/>
      <c r="E51" s="3"/>
      <c r="F51" s="20"/>
      <c r="G51" s="19"/>
    </row>
    <row r="52" spans="1:7" ht="22.5" hidden="1" customHeight="1">
      <c r="A52" s="14"/>
      <c r="B52" s="2"/>
      <c r="C52" s="2"/>
      <c r="D52" s="5"/>
      <c r="E52" s="3"/>
      <c r="F52" s="20"/>
      <c r="G52" s="19"/>
    </row>
    <row r="53" spans="1:7" ht="22.5" hidden="1" customHeight="1">
      <c r="A53" s="14"/>
      <c r="B53" s="2"/>
      <c r="C53" s="2"/>
      <c r="D53" s="5"/>
      <c r="E53" s="3"/>
      <c r="F53" s="20"/>
      <c r="G53" s="19"/>
    </row>
    <row r="54" spans="1:7" ht="22.5" hidden="1" customHeight="1">
      <c r="A54" s="14"/>
      <c r="B54" s="2"/>
      <c r="C54" s="2"/>
      <c r="D54" s="5"/>
      <c r="E54" s="3"/>
      <c r="F54" s="20"/>
      <c r="G54" s="19"/>
    </row>
    <row r="55" spans="1:7" ht="22.5" hidden="1" customHeight="1">
      <c r="A55" s="14"/>
      <c r="B55" s="2"/>
      <c r="C55" s="2"/>
      <c r="D55" s="7"/>
      <c r="E55" s="3"/>
      <c r="F55" s="20"/>
      <c r="G55" s="19"/>
    </row>
    <row r="56" spans="1:7" ht="22.5" hidden="1" customHeight="1">
      <c r="A56" s="14"/>
      <c r="B56" s="2"/>
      <c r="C56" s="2"/>
      <c r="D56" s="5"/>
      <c r="E56" s="3"/>
      <c r="F56" s="20"/>
      <c r="G56" s="19"/>
    </row>
    <row r="57" spans="1:7" ht="22.5" hidden="1" customHeight="1">
      <c r="A57" s="14"/>
      <c r="B57" s="10"/>
      <c r="C57" s="16"/>
      <c r="D57" s="18"/>
      <c r="E57" s="3"/>
      <c r="F57" s="17"/>
      <c r="G57" s="17"/>
    </row>
    <row r="58" spans="1:7" ht="22.5" hidden="1" customHeight="1">
      <c r="A58" s="12"/>
      <c r="B58" s="15"/>
      <c r="C58" s="15"/>
      <c r="D58" s="24"/>
      <c r="E58" s="25"/>
      <c r="F58" s="32">
        <f>COUNTA($A$4:$A$57)+'Unit 6'!F56</f>
        <v>0</v>
      </c>
      <c r="G58" s="13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hidden="1"/>
    <row r="67" spans="6:6" hidden="1"/>
    <row r="68" spans="6:6" hidden="1"/>
    <row r="69" spans="6:6" hidden="1"/>
    <row r="70" spans="6:6" hidden="1"/>
    <row r="71" spans="6:6" hidden="1"/>
    <row r="72" spans="6:6" hidden="1"/>
    <row r="73" spans="6:6" hidden="1"/>
    <row r="74" spans="6:6" hidden="1"/>
    <row r="75" spans="6:6" hidden="1"/>
    <row r="76" spans="6:6" hidden="1"/>
    <row r="77" spans="6:6" s="135" customFormat="1">
      <c r="F77" s="134"/>
    </row>
    <row r="78" spans="6:6" s="135" customFormat="1">
      <c r="F78" s="134"/>
    </row>
    <row r="79" spans="6:6" s="135" customFormat="1">
      <c r="F79" s="134"/>
    </row>
    <row r="80" spans="6:6" s="135" customFormat="1">
      <c r="F80" s="134"/>
    </row>
    <row r="81" spans="6:6" s="135" customFormat="1">
      <c r="F81" s="134"/>
    </row>
    <row r="82" spans="6:6" s="135" customFormat="1">
      <c r="F82" s="134"/>
    </row>
    <row r="83" spans="6:6" s="135" customFormat="1">
      <c r="F83" s="134"/>
    </row>
    <row r="84" spans="6:6" s="135" customFormat="1">
      <c r="F84" s="134"/>
    </row>
    <row r="85" spans="6:6" s="135" customFormat="1">
      <c r="F85" s="134"/>
    </row>
    <row r="86" spans="6:6" s="135" customFormat="1">
      <c r="F86" s="134"/>
    </row>
    <row r="87" spans="6:6" s="135" customFormat="1">
      <c r="F87" s="134"/>
    </row>
    <row r="88" spans="6:6" s="135" customFormat="1">
      <c r="F88" s="134"/>
    </row>
    <row r="89" spans="6:6" s="135" customFormat="1">
      <c r="F89" s="134"/>
    </row>
    <row r="90" spans="6:6" s="135" customFormat="1">
      <c r="F90" s="134"/>
    </row>
    <row r="91" spans="6:6" s="135" customFormat="1">
      <c r="F91" s="134"/>
    </row>
    <row r="92" spans="6:6" s="135" customFormat="1">
      <c r="F92" s="134"/>
    </row>
    <row r="93" spans="6:6" s="135" customFormat="1">
      <c r="F93" s="134"/>
    </row>
    <row r="94" spans="6:6" s="135" customFormat="1">
      <c r="F94" s="134"/>
    </row>
    <row r="95" spans="6:6" s="135" customFormat="1">
      <c r="F95" s="134"/>
    </row>
    <row r="96" spans="6:6" s="135" customFormat="1">
      <c r="F96" s="134"/>
    </row>
    <row r="97" spans="6:6" s="135" customFormat="1">
      <c r="F97" s="134"/>
    </row>
    <row r="98" spans="6:6" s="135" customFormat="1">
      <c r="F98" s="134"/>
    </row>
    <row r="99" spans="6:6" s="135" customFormat="1">
      <c r="F99" s="134"/>
    </row>
    <row r="100" spans="6:6" s="135" customFormat="1">
      <c r="F100" s="134"/>
    </row>
    <row r="101" spans="6:6" s="135" customFormat="1">
      <c r="F101" s="134"/>
    </row>
    <row r="102" spans="6:6" s="135" customFormat="1">
      <c r="F102" s="134"/>
    </row>
    <row r="103" spans="6:6" s="135" customFormat="1">
      <c r="F103" s="134"/>
    </row>
    <row r="104" spans="6:6" s="135" customFormat="1">
      <c r="F104" s="134"/>
    </row>
    <row r="105" spans="6:6" s="135" customFormat="1">
      <c r="F105" s="134"/>
    </row>
    <row r="106" spans="6:6" s="135" customFormat="1">
      <c r="F106" s="134"/>
    </row>
    <row r="107" spans="6:6" s="135" customFormat="1">
      <c r="F107" s="134"/>
    </row>
    <row r="108" spans="6:6" s="135" customFormat="1">
      <c r="F108" s="134"/>
    </row>
    <row r="109" spans="6:6" s="135" customFormat="1">
      <c r="F109" s="134"/>
    </row>
    <row r="110" spans="6:6" s="135" customFormat="1">
      <c r="F110" s="134"/>
    </row>
    <row r="111" spans="6:6" s="135" customFormat="1">
      <c r="F111" s="134"/>
    </row>
    <row r="112" spans="6:6" s="135" customFormat="1">
      <c r="F112" s="134"/>
    </row>
    <row r="113" spans="6:6" s="135" customFormat="1">
      <c r="F113" s="134"/>
    </row>
    <row r="114" spans="6:6" s="135" customFormat="1">
      <c r="F114" s="134"/>
    </row>
    <row r="115" spans="6:6" s="135" customFormat="1">
      <c r="F115" s="134"/>
    </row>
    <row r="116" spans="6:6" s="135" customFormat="1">
      <c r="F116" s="134"/>
    </row>
    <row r="117" spans="6:6" s="135" customFormat="1">
      <c r="F117" s="134"/>
    </row>
    <row r="118" spans="6:6" s="135" customFormat="1">
      <c r="F118" s="134"/>
    </row>
    <row r="119" spans="6:6" s="135" customFormat="1">
      <c r="F119" s="134"/>
    </row>
    <row r="120" spans="6:6" s="135" customFormat="1">
      <c r="F120" s="134"/>
    </row>
    <row r="121" spans="6:6" s="135" customFormat="1">
      <c r="F121" s="134"/>
    </row>
    <row r="122" spans="6:6" s="135" customFormat="1">
      <c r="F122" s="134"/>
    </row>
    <row r="123" spans="6:6" s="135" customFormat="1">
      <c r="F123" s="134"/>
    </row>
    <row r="124" spans="6:6" s="135" customFormat="1">
      <c r="F124" s="134"/>
    </row>
    <row r="125" spans="6:6" s="135" customFormat="1">
      <c r="F125" s="134"/>
    </row>
    <row r="126" spans="6:6" s="135" customFormat="1">
      <c r="F126" s="134"/>
    </row>
    <row r="127" spans="6:6" s="135" customFormat="1">
      <c r="F127" s="134"/>
    </row>
    <row r="128" spans="6:6" s="135" customFormat="1">
      <c r="F128" s="134"/>
    </row>
    <row r="129" spans="6:6" s="135" customFormat="1">
      <c r="F129" s="134"/>
    </row>
    <row r="130" spans="6:6" s="135" customFormat="1">
      <c r="F130" s="134"/>
    </row>
    <row r="131" spans="6:6" s="135" customFormat="1">
      <c r="F131" s="134"/>
    </row>
    <row r="132" spans="6:6" s="135" customFormat="1">
      <c r="F132" s="134"/>
    </row>
    <row r="133" spans="6:6" s="135" customFormat="1">
      <c r="F133" s="134"/>
    </row>
    <row r="134" spans="6:6" s="135" customFormat="1">
      <c r="F134" s="134"/>
    </row>
    <row r="135" spans="6:6" s="135" customFormat="1">
      <c r="F135" s="134"/>
    </row>
    <row r="136" spans="6:6" s="135" customFormat="1">
      <c r="F136" s="134"/>
    </row>
    <row r="137" spans="6:6" s="135" customFormat="1">
      <c r="F137" s="134"/>
    </row>
    <row r="138" spans="6:6" s="135" customFormat="1">
      <c r="F138" s="134"/>
    </row>
    <row r="139" spans="6:6" s="135" customFormat="1">
      <c r="F139" s="134"/>
    </row>
    <row r="140" spans="6:6" s="135" customFormat="1">
      <c r="F140" s="134"/>
    </row>
    <row r="141" spans="6:6" s="135" customFormat="1">
      <c r="F141" s="134"/>
    </row>
    <row r="142" spans="6:6" s="135" customFormat="1">
      <c r="F142" s="134"/>
    </row>
    <row r="143" spans="6:6" s="135" customFormat="1">
      <c r="F143" s="134"/>
    </row>
    <row r="144" spans="6:6" s="135" customFormat="1">
      <c r="F144" s="134"/>
    </row>
    <row r="145" spans="6:6" s="135" customFormat="1">
      <c r="F145" s="134"/>
    </row>
    <row r="146" spans="6:6" s="135" customFormat="1">
      <c r="F146" s="134"/>
    </row>
    <row r="147" spans="6:6" s="135" customFormat="1">
      <c r="F147" s="134"/>
    </row>
    <row r="148" spans="6:6" s="135" customFormat="1">
      <c r="F148" s="134"/>
    </row>
    <row r="149" spans="6:6" s="135" customFormat="1">
      <c r="F149" s="134"/>
    </row>
    <row r="150" spans="6:6" s="135" customFormat="1">
      <c r="F150" s="134"/>
    </row>
    <row r="151" spans="6:6" s="135" customFormat="1">
      <c r="F151" s="134"/>
    </row>
    <row r="152" spans="6:6" s="135" customFormat="1">
      <c r="F152" s="134"/>
    </row>
    <row r="153" spans="6:6" s="135" customFormat="1">
      <c r="F153" s="134"/>
    </row>
    <row r="154" spans="6:6" s="135" customFormat="1">
      <c r="F154" s="134"/>
    </row>
    <row r="155" spans="6:6" s="135" customFormat="1">
      <c r="F155" s="134"/>
    </row>
    <row r="156" spans="6:6" s="135" customFormat="1">
      <c r="F156" s="134"/>
    </row>
    <row r="157" spans="6:6" s="135" customFormat="1">
      <c r="F157" s="134"/>
    </row>
    <row r="158" spans="6:6" s="135" customFormat="1">
      <c r="F158" s="134"/>
    </row>
    <row r="159" spans="6:6" s="135" customFormat="1">
      <c r="F159" s="134"/>
    </row>
    <row r="160" spans="6:6" s="135" customFormat="1">
      <c r="F160" s="134"/>
    </row>
    <row r="161" spans="6:6" s="135" customFormat="1">
      <c r="F161" s="134"/>
    </row>
    <row r="162" spans="6:6" s="135" customFormat="1">
      <c r="F162" s="134"/>
    </row>
    <row r="163" spans="6:6" s="135" customFormat="1">
      <c r="F163" s="134"/>
    </row>
    <row r="164" spans="6:6" s="135" customFormat="1">
      <c r="F164" s="134"/>
    </row>
    <row r="165" spans="6:6" s="135" customFormat="1">
      <c r="F165" s="134"/>
    </row>
    <row r="166" spans="6:6" s="135" customFormat="1">
      <c r="F166" s="134"/>
    </row>
    <row r="167" spans="6:6" s="135" customFormat="1">
      <c r="F167" s="134"/>
    </row>
    <row r="168" spans="6:6" s="135" customFormat="1">
      <c r="F168" s="134"/>
    </row>
    <row r="169" spans="6:6" s="135" customFormat="1">
      <c r="F169" s="134"/>
    </row>
    <row r="170" spans="6:6" s="135" customFormat="1">
      <c r="F170" s="134"/>
    </row>
    <row r="171" spans="6:6" s="135" customFormat="1">
      <c r="F171" s="134"/>
    </row>
    <row r="172" spans="6:6" s="135" customFormat="1">
      <c r="F172" s="134"/>
    </row>
    <row r="173" spans="6:6" s="135" customFormat="1">
      <c r="F173" s="134"/>
    </row>
    <row r="174" spans="6:6" s="135" customFormat="1">
      <c r="F174" s="134"/>
    </row>
    <row r="175" spans="6:6" s="135" customFormat="1">
      <c r="F175" s="134"/>
    </row>
    <row r="176" spans="6:6" s="135" customFormat="1">
      <c r="F176" s="134"/>
    </row>
    <row r="177" spans="6:6" s="135" customFormat="1">
      <c r="F177" s="134"/>
    </row>
    <row r="178" spans="6:6" s="135" customFormat="1">
      <c r="F178" s="134"/>
    </row>
    <row r="179" spans="6:6" s="135" customFormat="1">
      <c r="F179" s="134"/>
    </row>
    <row r="180" spans="6:6" s="135" customFormat="1">
      <c r="F180" s="134"/>
    </row>
    <row r="181" spans="6:6" s="135" customFormat="1">
      <c r="F181" s="134"/>
    </row>
    <row r="182" spans="6:6" s="135" customFormat="1">
      <c r="F182" s="134"/>
    </row>
    <row r="183" spans="6:6" s="135" customFormat="1">
      <c r="F183" s="134"/>
    </row>
    <row r="184" spans="6:6" s="135" customFormat="1">
      <c r="F184" s="134"/>
    </row>
    <row r="185" spans="6:6" s="135" customFormat="1">
      <c r="F185" s="134"/>
    </row>
    <row r="186" spans="6:6" s="135" customFormat="1">
      <c r="F186" s="134"/>
    </row>
    <row r="187" spans="6:6" s="135" customFormat="1">
      <c r="F187" s="134"/>
    </row>
    <row r="188" spans="6:6" s="135" customFormat="1">
      <c r="F188" s="134"/>
    </row>
    <row r="189" spans="6:6" s="135" customFormat="1">
      <c r="F189" s="134"/>
    </row>
    <row r="190" spans="6:6" s="135" customFormat="1">
      <c r="F190" s="134"/>
    </row>
    <row r="191" spans="6:6" s="135" customFormat="1">
      <c r="F191" s="134"/>
    </row>
    <row r="192" spans="6:6" s="135" customFormat="1">
      <c r="F192" s="134"/>
    </row>
    <row r="193" spans="6:6" s="135" customFormat="1">
      <c r="F193" s="134"/>
    </row>
    <row r="194" spans="6:6" s="135" customFormat="1">
      <c r="F194" s="134"/>
    </row>
    <row r="195" spans="6:6" s="135" customFormat="1">
      <c r="F195" s="134"/>
    </row>
    <row r="196" spans="6:6" s="135" customFormat="1">
      <c r="F196" s="134"/>
    </row>
    <row r="197" spans="6:6" s="135" customFormat="1">
      <c r="F197" s="134"/>
    </row>
    <row r="198" spans="6:6" s="135" customFormat="1">
      <c r="F198" s="134"/>
    </row>
    <row r="199" spans="6:6" s="135" customFormat="1">
      <c r="F199" s="134"/>
    </row>
    <row r="200" spans="6:6" s="135" customFormat="1">
      <c r="F200" s="134"/>
    </row>
    <row r="201" spans="6:6" s="135" customFormat="1">
      <c r="F201" s="134"/>
    </row>
    <row r="202" spans="6:6" s="135" customFormat="1">
      <c r="F202" s="134"/>
    </row>
    <row r="203" spans="6:6" s="135" customFormat="1">
      <c r="F203" s="134"/>
    </row>
    <row r="204" spans="6:6" s="135" customFormat="1">
      <c r="F204" s="134"/>
    </row>
    <row r="205" spans="6:6" s="135" customFormat="1">
      <c r="F205" s="134"/>
    </row>
    <row r="206" spans="6:6" s="135" customFormat="1">
      <c r="F206" s="134"/>
    </row>
    <row r="207" spans="6:6" s="135" customFormat="1">
      <c r="F207" s="134"/>
    </row>
    <row r="208" spans="6:6" s="135" customFormat="1">
      <c r="F208" s="134"/>
    </row>
    <row r="209" spans="6:6" s="135" customFormat="1">
      <c r="F209" s="134"/>
    </row>
    <row r="210" spans="6:6" s="135" customFormat="1">
      <c r="F210" s="134"/>
    </row>
    <row r="211" spans="6:6" s="135" customFormat="1">
      <c r="F211" s="134"/>
    </row>
    <row r="212" spans="6:6" s="135" customFormat="1">
      <c r="F212" s="134"/>
    </row>
    <row r="213" spans="6:6" s="135" customFormat="1">
      <c r="F213" s="134"/>
    </row>
  </sheetData>
  <sortState ref="B4:F10">
    <sortCondition ref="B4"/>
  </sortState>
  <mergeCells count="2">
    <mergeCell ref="A1:B1"/>
    <mergeCell ref="E1:F1"/>
  </mergeCells>
  <conditionalFormatting sqref="A58:B58 G58 D4">
    <cfRule type="expression" dxfId="1371" priority="118">
      <formula>NOT(ISBLANK($A4))</formula>
    </cfRule>
  </conditionalFormatting>
  <conditionalFormatting sqref="H28:XFD40 H4:XFD25 A4:B40 H43:XFD57 A43:B57">
    <cfRule type="expression" dxfId="1370" priority="117">
      <formula>NOT(ISBLANK($A4))</formula>
    </cfRule>
  </conditionalFormatting>
  <conditionalFormatting sqref="G5">
    <cfRule type="expression" dxfId="1369" priority="116">
      <formula>NOT(ISBLANK($A5))</formula>
    </cfRule>
  </conditionalFormatting>
  <conditionalFormatting sqref="G57">
    <cfRule type="expression" dxfId="1368" priority="115">
      <formula>NOT(ISBLANK($A57))</formula>
    </cfRule>
  </conditionalFormatting>
  <conditionalFormatting sqref="G23">
    <cfRule type="expression" dxfId="1366" priority="113">
      <formula>NOT(ISBLANK($A23))</formula>
    </cfRule>
  </conditionalFormatting>
  <conditionalFormatting sqref="G55">
    <cfRule type="expression" dxfId="1364" priority="111">
      <formula>NOT(ISBLANK($A55))</formula>
    </cfRule>
  </conditionalFormatting>
  <conditionalFormatting sqref="G33">
    <cfRule type="expression" dxfId="1362" priority="107">
      <formula>NOT(ISBLANK($A33))</formula>
    </cfRule>
  </conditionalFormatting>
  <conditionalFormatting sqref="G26">
    <cfRule type="expression" dxfId="1360" priority="109">
      <formula>NOT(ISBLANK($A26))</formula>
    </cfRule>
  </conditionalFormatting>
  <conditionalFormatting sqref="G22">
    <cfRule type="expression" dxfId="1358" priority="50">
      <formula>NOT(ISBLANK($A22))</formula>
    </cfRule>
  </conditionalFormatting>
  <conditionalFormatting sqref="G31">
    <cfRule type="expression" dxfId="1356" priority="105">
      <formula>NOT(ISBLANK($A31))</formula>
    </cfRule>
  </conditionalFormatting>
  <conditionalFormatting sqref="G53">
    <cfRule type="expression" dxfId="1354" priority="103">
      <formula>NOT(ISBLANK($A53))</formula>
    </cfRule>
  </conditionalFormatting>
  <conditionalFormatting sqref="G50:G52">
    <cfRule type="expression" dxfId="1352" priority="101">
      <formula>NOT(ISBLANK($A50))</formula>
    </cfRule>
  </conditionalFormatting>
  <conditionalFormatting sqref="G56">
    <cfRule type="expression" dxfId="1350" priority="99">
      <formula>NOT(ISBLANK($A56))</formula>
    </cfRule>
  </conditionalFormatting>
  <conditionalFormatting sqref="G54">
    <cfRule type="expression" dxfId="1348" priority="97">
      <formula>NOT(ISBLANK($A54))</formula>
    </cfRule>
  </conditionalFormatting>
  <conditionalFormatting sqref="G37">
    <cfRule type="expression" dxfId="1346" priority="95">
      <formula>NOT(ISBLANK($A37))</formula>
    </cfRule>
  </conditionalFormatting>
  <conditionalFormatting sqref="G39">
    <cfRule type="expression" dxfId="1344" priority="93">
      <formula>NOT(ISBLANK($A39))</formula>
    </cfRule>
  </conditionalFormatting>
  <conditionalFormatting sqref="G40">
    <cfRule type="expression" dxfId="1342" priority="91">
      <formula>NOT(ISBLANK($A40))</formula>
    </cfRule>
  </conditionalFormatting>
  <conditionalFormatting sqref="G43">
    <cfRule type="expression" dxfId="1340" priority="89">
      <formula>NOT(ISBLANK($A43))</formula>
    </cfRule>
  </conditionalFormatting>
  <conditionalFormatting sqref="G10">
    <cfRule type="expression" dxfId="1339" priority="68">
      <formula>NOT(ISBLANK($A10))</formula>
    </cfRule>
  </conditionalFormatting>
  <conditionalFormatting sqref="G18">
    <cfRule type="expression" dxfId="1338" priority="78">
      <formula>NOT(ISBLANK($A18))</formula>
    </cfRule>
  </conditionalFormatting>
  <conditionalFormatting sqref="A41:B42 H41:XFD42">
    <cfRule type="expression" dxfId="1337" priority="88">
      <formula>NOT(ISBLANK($A41))</formula>
    </cfRule>
  </conditionalFormatting>
  <conditionalFormatting sqref="G17">
    <cfRule type="expression" dxfId="1336" priority="56">
      <formula>NOT(ISBLANK($A17))</formula>
    </cfRule>
  </conditionalFormatting>
  <conditionalFormatting sqref="G32">
    <cfRule type="expression" dxfId="1334" priority="86">
      <formula>NOT(ISBLANK($A32))</formula>
    </cfRule>
  </conditionalFormatting>
  <conditionalFormatting sqref="G46">
    <cfRule type="expression" dxfId="1332" priority="84">
      <formula>NOT(ISBLANK($A46))</formula>
    </cfRule>
  </conditionalFormatting>
  <conditionalFormatting sqref="G27">
    <cfRule type="expression" dxfId="1330" priority="82">
      <formula>NOT(ISBLANK($A27))</formula>
    </cfRule>
  </conditionalFormatting>
  <conditionalFormatting sqref="G20">
    <cfRule type="expression" dxfId="1328" priority="80">
      <formula>NOT(ISBLANK($A20))</formula>
    </cfRule>
  </conditionalFormatting>
  <conditionalFormatting sqref="G13">
    <cfRule type="expression" dxfId="1325" priority="76">
      <formula>NOT(ISBLANK($A13))</formula>
    </cfRule>
  </conditionalFormatting>
  <conditionalFormatting sqref="G15">
    <cfRule type="expression" dxfId="1323" priority="60">
      <formula>NOT(ISBLANK($A15))</formula>
    </cfRule>
  </conditionalFormatting>
  <conditionalFormatting sqref="G6">
    <cfRule type="expression" dxfId="1321" priority="72">
      <formula>NOT(ISBLANK($A6))</formula>
    </cfRule>
  </conditionalFormatting>
  <conditionalFormatting sqref="G7">
    <cfRule type="expression" dxfId="1319" priority="70">
      <formula>NOT(ISBLANK($A7))</formula>
    </cfRule>
  </conditionalFormatting>
  <conditionalFormatting sqref="G12">
    <cfRule type="expression" dxfId="1317" priority="64">
      <formula>NOT(ISBLANK($A12))</formula>
    </cfRule>
  </conditionalFormatting>
  <conditionalFormatting sqref="G11">
    <cfRule type="expression" dxfId="1316" priority="66">
      <formula>NOT(ISBLANK($A11))</formula>
    </cfRule>
  </conditionalFormatting>
  <conditionalFormatting sqref="G14">
    <cfRule type="expression" dxfId="1315" priority="62">
      <formula>NOT(ISBLANK($A14))</formula>
    </cfRule>
  </conditionalFormatting>
  <conditionalFormatting sqref="G16">
    <cfRule type="expression" dxfId="1313" priority="58">
      <formula>NOT(ISBLANK($A16))</formula>
    </cfRule>
  </conditionalFormatting>
  <conditionalFormatting sqref="G19">
    <cfRule type="expression" dxfId="1312" priority="54">
      <formula>NOT(ISBLANK($A19))</formula>
    </cfRule>
  </conditionalFormatting>
  <conditionalFormatting sqref="G21">
    <cfRule type="expression" dxfId="1310" priority="52">
      <formula>NOT(ISBLANK($A21))</formula>
    </cfRule>
  </conditionalFormatting>
  <conditionalFormatting sqref="G24">
    <cfRule type="expression" dxfId="1308" priority="48">
      <formula>NOT(ISBLANK($A24))</formula>
    </cfRule>
  </conditionalFormatting>
  <conditionalFormatting sqref="G25">
    <cfRule type="expression" dxfId="1306" priority="46">
      <formula>NOT(ISBLANK($A25))</formula>
    </cfRule>
  </conditionalFormatting>
  <conditionalFormatting sqref="G28:G29">
    <cfRule type="expression" dxfId="1304" priority="44">
      <formula>NOT(ISBLANK($A28))</formula>
    </cfRule>
  </conditionalFormatting>
  <conditionalFormatting sqref="G30">
    <cfRule type="expression" dxfId="1302" priority="42">
      <formula>NOT(ISBLANK($A30))</formula>
    </cfRule>
  </conditionalFormatting>
  <conditionalFormatting sqref="G34:G36">
    <cfRule type="expression" dxfId="1300" priority="40">
      <formula>NOT(ISBLANK($A34))</formula>
    </cfRule>
  </conditionalFormatting>
  <conditionalFormatting sqref="G38">
    <cfRule type="expression" dxfId="1298" priority="38">
      <formula>NOT(ISBLANK($A38))</formula>
    </cfRule>
  </conditionalFormatting>
  <conditionalFormatting sqref="G41:G42">
    <cfRule type="expression" dxfId="1296" priority="36">
      <formula>NOT(ISBLANK($A41))</formula>
    </cfRule>
  </conditionalFormatting>
  <conditionalFormatting sqref="G44:G45">
    <cfRule type="expression" dxfId="1294" priority="34">
      <formula>NOT(ISBLANK($A44))</formula>
    </cfRule>
  </conditionalFormatting>
  <conditionalFormatting sqref="G47:G49">
    <cfRule type="expression" dxfId="1292" priority="32">
      <formula>NOT(ISBLANK($A47))</formula>
    </cfRule>
  </conditionalFormatting>
  <conditionalFormatting sqref="G8">
    <cfRule type="expression" dxfId="1291" priority="30">
      <formula>NOT(ISBLANK($A8))</formula>
    </cfRule>
  </conditionalFormatting>
  <conditionalFormatting sqref="C13">
    <cfRule type="expression" dxfId="1290" priority="14">
      <formula>NOT(ISBLANK($A13))</formula>
    </cfRule>
  </conditionalFormatting>
  <conditionalFormatting sqref="G9">
    <cfRule type="expression" dxfId="1289" priority="27">
      <formula>NOT(ISBLANK($A9))</formula>
    </cfRule>
  </conditionalFormatting>
  <conditionalFormatting sqref="C12">
    <cfRule type="expression" dxfId="1288" priority="12">
      <formula>NOT(ISBLANK($A12))</formula>
    </cfRule>
  </conditionalFormatting>
  <conditionalFormatting sqref="C58">
    <cfRule type="expression" dxfId="1287" priority="25">
      <formula>NOT(ISBLANK($A58))</formula>
    </cfRule>
  </conditionalFormatting>
  <conditionalFormatting sqref="C18:C40 C43:C57">
    <cfRule type="expression" dxfId="1286" priority="24">
      <formula>NOT(ISBLANK($A18))</formula>
    </cfRule>
  </conditionalFormatting>
  <conditionalFormatting sqref="C41:C42">
    <cfRule type="expression" dxfId="1285" priority="23">
      <formula>NOT(ISBLANK($A41))</formula>
    </cfRule>
  </conditionalFormatting>
  <conditionalFormatting sqref="D28:D40 D43:D58 D7:D25">
    <cfRule type="expression" dxfId="1284" priority="22">
      <formula>NOT(ISBLANK($A7))</formula>
    </cfRule>
  </conditionalFormatting>
  <conditionalFormatting sqref="D41:D42">
    <cfRule type="expression" dxfId="1283" priority="21">
      <formula>NOT(ISBLANK($A41))</formula>
    </cfRule>
  </conditionalFormatting>
  <conditionalFormatting sqref="D26">
    <cfRule type="expression" dxfId="1282" priority="20">
      <formula>NOT(ISBLANK($A26))</formula>
    </cfRule>
  </conditionalFormatting>
  <conditionalFormatting sqref="D6">
    <cfRule type="expression" dxfId="1281" priority="278">
      <formula>NOT(ISBLANK($A5))</formula>
    </cfRule>
  </conditionalFormatting>
  <conditionalFormatting sqref="C11">
    <cfRule type="expression" dxfId="1280" priority="13">
      <formula>NOT(ISBLANK($A11))</formula>
    </cfRule>
  </conditionalFormatting>
  <conditionalFormatting sqref="C14">
    <cfRule type="expression" dxfId="1279" priority="11">
      <formula>NOT(ISBLANK($A14))</formula>
    </cfRule>
  </conditionalFormatting>
  <conditionalFormatting sqref="C15">
    <cfRule type="expression" dxfId="1278" priority="10">
      <formula>NOT(ISBLANK($A15))</formula>
    </cfRule>
  </conditionalFormatting>
  <conditionalFormatting sqref="C16">
    <cfRule type="expression" dxfId="1277" priority="9">
      <formula>NOT(ISBLANK($A16))</formula>
    </cfRule>
  </conditionalFormatting>
  <conditionalFormatting sqref="C17">
    <cfRule type="expression" dxfId="1276" priority="8">
      <formula>NOT(ISBLANK($A17))</formula>
    </cfRule>
  </conditionalFormatting>
  <hyperlinks>
    <hyperlink ref="C4" r:id="rId1" display="http://dictionary.cambridge.org/dictionary/english/leave"/>
    <hyperlink ref="C9" r:id="rId2" display="http://dictionary.cambridge.org/dictionary/english/luggage"/>
    <hyperlink ref="C5" r:id="rId3" display="http://dictionary.cambridge.org/dictionary/english/carry"/>
    <hyperlink ref="C6" r:id="rId4" display="http://dictionary.cambridge.org/dictionary/english/bag"/>
    <hyperlink ref="C10" r:id="rId5" display="http://dictionary.cambridge.org/dictionary/english/suitcase"/>
    <hyperlink ref="C7" r:id="rId6" display="http://dictionary.cambridge.org/dictionary/english/tag"/>
    <hyperlink ref="C8" r:id="rId7" display="http://dictionary.cambridge.org/dictionary/english/convenient"/>
  </hyperlinks>
  <pageMargins left="0.7" right="0.7" top="0.75" bottom="0.75" header="0.3" footer="0.3"/>
  <pageSetup orientation="portrait" r:id="rId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0/5 Learned / Total  </v>
      </c>
      <c r="E1" s="153" t="s">
        <v>30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93" t="s">
        <v>132</v>
      </c>
      <c r="E3" s="94" t="s">
        <v>3</v>
      </c>
      <c r="F3" s="76" t="s">
        <v>4</v>
      </c>
    </row>
    <row r="4" spans="1:7" s="90" customFormat="1" ht="46" customHeight="1">
      <c r="A4" s="78"/>
      <c r="B4" s="84">
        <v>599</v>
      </c>
      <c r="C4" s="96" t="s">
        <v>35</v>
      </c>
      <c r="D4" s="97"/>
      <c r="E4" s="97" t="s">
        <v>199</v>
      </c>
      <c r="F4" s="98"/>
      <c r="G4" s="89"/>
    </row>
    <row r="5" spans="1:7" s="90" customFormat="1" ht="46" customHeight="1">
      <c r="A5" s="78"/>
      <c r="B5" s="84">
        <v>1638</v>
      </c>
      <c r="C5" s="96" t="s">
        <v>39</v>
      </c>
      <c r="D5" s="99"/>
      <c r="E5" s="99" t="s">
        <v>200</v>
      </c>
      <c r="F5" s="100"/>
      <c r="G5" s="78"/>
    </row>
    <row r="6" spans="1:7" s="90" customFormat="1" ht="46" customHeight="1">
      <c r="A6" s="78"/>
      <c r="B6" s="84">
        <v>2127</v>
      </c>
      <c r="C6" s="96" t="s">
        <v>37</v>
      </c>
      <c r="D6" s="97"/>
      <c r="E6" s="97"/>
      <c r="F6" s="98"/>
      <c r="G6" s="81"/>
    </row>
    <row r="7" spans="1:7" s="90" customFormat="1" ht="46" customHeight="1">
      <c r="A7" s="78"/>
      <c r="B7" s="84">
        <v>3325</v>
      </c>
      <c r="C7" s="96" t="s">
        <v>36</v>
      </c>
      <c r="D7" s="97"/>
      <c r="E7" s="97" t="s">
        <v>201</v>
      </c>
      <c r="G7" s="81"/>
    </row>
    <row r="8" spans="1:7" s="90" customFormat="1" ht="46" customHeight="1">
      <c r="A8" s="78"/>
      <c r="B8" s="84">
        <v>3826</v>
      </c>
      <c r="C8" s="96" t="s">
        <v>38</v>
      </c>
      <c r="D8" s="97"/>
      <c r="E8" s="97" t="s">
        <v>202</v>
      </c>
      <c r="F8" s="98"/>
      <c r="G8" s="81"/>
    </row>
    <row r="9" spans="1:7" ht="32.5" hidden="1" customHeight="1">
      <c r="A9" s="14"/>
      <c r="B9" s="30"/>
      <c r="C9" s="59"/>
      <c r="D9" s="48"/>
      <c r="E9" s="48"/>
      <c r="F9" s="5"/>
      <c r="G9" s="19"/>
    </row>
    <row r="10" spans="1:7" ht="22.5" hidden="1" customHeight="1">
      <c r="A10" s="14"/>
      <c r="B10" s="30"/>
      <c r="C10" s="59"/>
      <c r="D10" s="5"/>
      <c r="E10" s="5"/>
      <c r="F10" s="5"/>
      <c r="G10" s="19"/>
    </row>
    <row r="11" spans="1:7" ht="22.5" hidden="1" customHeight="1">
      <c r="A11" s="14"/>
      <c r="B11" s="2"/>
      <c r="C11" s="60"/>
      <c r="D11" s="44"/>
      <c r="E11" s="44"/>
      <c r="F11" s="44"/>
      <c r="G11" s="19"/>
    </row>
    <row r="12" spans="1:7" ht="22.5" hidden="1" customHeight="1">
      <c r="A12" s="14"/>
      <c r="B12" s="2"/>
      <c r="C12" s="35"/>
      <c r="D12" s="5"/>
      <c r="E12" s="5"/>
      <c r="F12" s="5"/>
      <c r="G12" s="19"/>
    </row>
    <row r="13" spans="1:7" ht="22.5" hidden="1" customHeight="1">
      <c r="A13" s="14"/>
      <c r="B13" s="2"/>
      <c r="C13" s="35"/>
      <c r="D13" s="18"/>
      <c r="E13" s="18"/>
      <c r="F13" s="18"/>
      <c r="G13" s="19"/>
    </row>
    <row r="14" spans="1:7" ht="22.5" hidden="1" customHeight="1">
      <c r="A14" s="14"/>
      <c r="B14" s="2"/>
      <c r="C14" s="35"/>
      <c r="D14" s="5"/>
      <c r="E14" s="5"/>
      <c r="F14" s="5"/>
      <c r="G14" s="19"/>
    </row>
    <row r="15" spans="1:7" ht="22.5" hidden="1" customHeight="1">
      <c r="A15" s="14"/>
      <c r="B15" s="2"/>
      <c r="C15" s="35"/>
      <c r="D15" s="5"/>
      <c r="E15" s="5"/>
      <c r="F15" s="5"/>
      <c r="G15" s="19"/>
    </row>
    <row r="16" spans="1:7" ht="22.5" hidden="1" customHeight="1">
      <c r="A16" s="14"/>
      <c r="B16" s="2"/>
      <c r="C16" s="2"/>
      <c r="D16" s="5"/>
      <c r="E16" s="3"/>
      <c r="F16" s="5"/>
      <c r="G16" s="19"/>
    </row>
    <row r="17" spans="1:7" ht="22.5" hidden="1" customHeight="1">
      <c r="A17" s="14"/>
      <c r="B17" s="2"/>
      <c r="C17" s="2"/>
      <c r="D17" s="42"/>
      <c r="E17" s="3"/>
      <c r="F17" s="35"/>
      <c r="G17" s="19"/>
    </row>
    <row r="18" spans="1:7" ht="22.5" hidden="1" customHeight="1">
      <c r="A18" s="14"/>
      <c r="B18" s="2"/>
      <c r="C18" s="2"/>
      <c r="D18" s="5"/>
      <c r="E18" s="3"/>
      <c r="F18" s="35"/>
      <c r="G18" s="19"/>
    </row>
    <row r="19" spans="1:7" ht="22.5" hidden="1" customHeight="1">
      <c r="A19" s="14"/>
      <c r="B19" s="2"/>
      <c r="C19" s="2"/>
      <c r="E19" s="3"/>
      <c r="F19" s="35"/>
      <c r="G19" s="19"/>
    </row>
    <row r="20" spans="1:7" ht="22.5" hidden="1" customHeight="1">
      <c r="A20" s="14"/>
      <c r="B20" s="2"/>
      <c r="C20" s="2"/>
      <c r="D20" s="5"/>
      <c r="E20" s="3"/>
      <c r="F20" s="35"/>
      <c r="G20" s="19"/>
    </row>
    <row r="21" spans="1:7" ht="22.5" hidden="1" customHeight="1">
      <c r="A21" s="14"/>
      <c r="B21" s="2"/>
      <c r="C21" s="2"/>
      <c r="D21" s="5"/>
      <c r="E21" s="3"/>
      <c r="F21" s="35"/>
      <c r="G21" s="19"/>
    </row>
    <row r="22" spans="1:7" ht="22.5" hidden="1" customHeight="1">
      <c r="A22" s="14"/>
      <c r="B22" s="2"/>
      <c r="C22" s="2"/>
      <c r="D22" s="5"/>
      <c r="E22" s="3"/>
      <c r="F22" s="35"/>
      <c r="G22" s="19"/>
    </row>
    <row r="23" spans="1:7" ht="22.5" hidden="1" customHeight="1">
      <c r="A23" s="14"/>
      <c r="B23" s="2"/>
      <c r="C23" s="2"/>
      <c r="D23" s="5"/>
      <c r="E23" s="3"/>
      <c r="F23" s="35"/>
      <c r="G23" s="19"/>
    </row>
    <row r="24" spans="1:7" ht="22.5" hidden="1" customHeight="1">
      <c r="A24" s="14"/>
      <c r="B24" s="2"/>
      <c r="C24" s="2"/>
      <c r="D24" s="5"/>
      <c r="E24" s="3"/>
      <c r="F24" s="35"/>
      <c r="G24" s="19"/>
    </row>
    <row r="25" spans="1:7" ht="22.5" hidden="1" customHeight="1">
      <c r="A25" s="14"/>
      <c r="B25" s="2"/>
      <c r="C25" s="2"/>
      <c r="D25" s="5"/>
      <c r="E25" s="3"/>
      <c r="F25" s="35"/>
      <c r="G25" s="19"/>
    </row>
    <row r="26" spans="1:7" ht="22.5" hidden="1" customHeight="1">
      <c r="A26" s="14"/>
      <c r="B26" s="2"/>
      <c r="C26" s="2"/>
      <c r="D26" s="5"/>
      <c r="E26" s="3"/>
      <c r="F26" s="35"/>
      <c r="G26" s="19"/>
    </row>
    <row r="27" spans="1:7" ht="22.5" hidden="1" customHeight="1">
      <c r="A27" s="14"/>
      <c r="B27" s="2"/>
      <c r="C27" s="2"/>
      <c r="E27" s="3"/>
      <c r="F27" s="35"/>
      <c r="G27" s="19"/>
    </row>
    <row r="28" spans="1:7" ht="22.5" hidden="1" customHeight="1">
      <c r="A28" s="14"/>
      <c r="B28" s="2"/>
      <c r="C28" s="2"/>
      <c r="D28" s="5"/>
      <c r="E28" s="3"/>
      <c r="F28" s="35"/>
      <c r="G28" s="19"/>
    </row>
    <row r="29" spans="1:7" ht="22.5" hidden="1" customHeight="1">
      <c r="A29" s="14"/>
      <c r="B29" s="2"/>
      <c r="C29" s="2"/>
      <c r="D29" s="5"/>
      <c r="E29" s="3"/>
      <c r="F29" s="35"/>
      <c r="G29" s="19"/>
    </row>
    <row r="30" spans="1:7" ht="22.5" hidden="1" customHeight="1">
      <c r="A30" s="14"/>
      <c r="B30" s="2"/>
      <c r="C30" s="2"/>
      <c r="D30" s="5"/>
      <c r="E30" s="3"/>
      <c r="F30" s="35"/>
      <c r="G30" s="21"/>
    </row>
    <row r="31" spans="1:7" ht="22.5" hidden="1" customHeight="1">
      <c r="A31" s="14"/>
      <c r="B31" s="2"/>
      <c r="C31" s="2"/>
      <c r="D31" s="5"/>
      <c r="E31" s="3"/>
      <c r="F31" s="35"/>
      <c r="G31" s="19"/>
    </row>
    <row r="32" spans="1:7" ht="22.5" hidden="1" customHeight="1">
      <c r="A32" s="14"/>
      <c r="B32" s="2"/>
      <c r="C32" s="2"/>
      <c r="D32" s="5"/>
      <c r="E32" s="3"/>
      <c r="F32" s="35"/>
      <c r="G32" s="19"/>
    </row>
    <row r="33" spans="1:7" ht="22.5" hidden="1" customHeight="1">
      <c r="A33" s="14"/>
      <c r="B33" s="2"/>
      <c r="C33" s="2"/>
      <c r="D33" s="5"/>
      <c r="E33" s="3"/>
      <c r="F33" s="35"/>
      <c r="G33" s="19"/>
    </row>
    <row r="34" spans="1:7" ht="22.5" hidden="1" customHeight="1">
      <c r="A34" s="14"/>
      <c r="B34" s="2"/>
      <c r="C34" s="2"/>
      <c r="D34" s="5"/>
      <c r="E34" s="3"/>
      <c r="F34" s="35"/>
      <c r="G34" s="19"/>
    </row>
    <row r="35" spans="1:7" ht="22.5" hidden="1" customHeight="1">
      <c r="A35" s="14"/>
      <c r="B35" s="2"/>
      <c r="C35" s="2"/>
      <c r="D35" s="5"/>
      <c r="E35" s="3"/>
      <c r="F35" s="35"/>
      <c r="G35" s="19"/>
    </row>
    <row r="36" spans="1:7" ht="22.5" hidden="1" customHeight="1">
      <c r="A36" s="14"/>
      <c r="B36" s="2"/>
      <c r="C36" s="2"/>
      <c r="D36" s="5"/>
      <c r="E36" s="3"/>
      <c r="F36" s="35"/>
      <c r="G36" s="19"/>
    </row>
    <row r="37" spans="1:7" ht="22.5" hidden="1" customHeight="1">
      <c r="A37" s="14"/>
      <c r="B37" s="2"/>
      <c r="C37" s="2"/>
      <c r="D37" s="5"/>
      <c r="E37" s="3"/>
      <c r="F37" s="35"/>
      <c r="G37" s="19"/>
    </row>
    <row r="38" spans="1:7" ht="22.5" hidden="1" customHeight="1">
      <c r="A38" s="14"/>
      <c r="B38" s="2"/>
      <c r="C38" s="2"/>
      <c r="D38" s="8"/>
      <c r="E38" s="3"/>
      <c r="F38" s="35"/>
      <c r="G38" s="19"/>
    </row>
    <row r="39" spans="1:7" ht="22.5" hidden="1" customHeight="1">
      <c r="A39" s="14"/>
      <c r="B39" s="2"/>
      <c r="C39" s="2"/>
      <c r="D39" s="9"/>
      <c r="E39" s="3"/>
      <c r="F39" s="35"/>
      <c r="G39" s="19"/>
    </row>
    <row r="40" spans="1:7" ht="22.5" hidden="1" customHeight="1">
      <c r="A40" s="14"/>
      <c r="B40" s="2"/>
      <c r="C40" s="2"/>
      <c r="D40" s="5"/>
      <c r="E40" s="3"/>
      <c r="F40" s="35"/>
      <c r="G40" s="19"/>
    </row>
    <row r="41" spans="1:7" ht="22.5" hidden="1" customHeight="1">
      <c r="A41" s="14"/>
      <c r="B41" s="2"/>
      <c r="C41" s="2"/>
      <c r="D41" s="5"/>
      <c r="E41" s="3"/>
      <c r="F41" s="35"/>
      <c r="G41" s="19"/>
    </row>
    <row r="42" spans="1:7" ht="22.5" hidden="1" customHeight="1">
      <c r="A42" s="14"/>
      <c r="B42" s="2"/>
      <c r="C42" s="2"/>
      <c r="D42" s="5"/>
      <c r="E42" s="3"/>
      <c r="F42" s="35"/>
      <c r="G42" s="19"/>
    </row>
    <row r="43" spans="1:7" ht="22.5" hidden="1" customHeight="1">
      <c r="A43" s="14"/>
      <c r="B43" s="2"/>
      <c r="C43" s="2"/>
      <c r="D43" s="5"/>
      <c r="E43" s="3"/>
      <c r="F43" s="35"/>
      <c r="G43" s="19"/>
    </row>
    <row r="44" spans="1:7" ht="22.5" hidden="1" customHeight="1">
      <c r="A44" s="14"/>
      <c r="B44" s="2"/>
      <c r="C44" s="2"/>
      <c r="D44" s="5"/>
      <c r="E44" s="3"/>
      <c r="F44" s="35"/>
      <c r="G44" s="19"/>
    </row>
    <row r="45" spans="1:7" ht="22.5" hidden="1" customHeight="1">
      <c r="A45" s="14"/>
      <c r="B45" s="2"/>
      <c r="C45" s="2"/>
      <c r="D45" s="5"/>
      <c r="E45" s="3"/>
      <c r="F45" s="35"/>
      <c r="G45" s="19"/>
    </row>
    <row r="46" spans="1:7" ht="22.5" hidden="1" customHeight="1">
      <c r="A46" s="14"/>
      <c r="B46" s="2"/>
      <c r="C46" s="2"/>
      <c r="D46" s="5"/>
      <c r="E46" s="3"/>
      <c r="F46" s="35"/>
      <c r="G46" s="19"/>
    </row>
    <row r="47" spans="1:7" ht="22.5" hidden="1" customHeight="1">
      <c r="A47" s="14"/>
      <c r="B47" s="2"/>
      <c r="C47" s="2"/>
      <c r="D47" s="5"/>
      <c r="E47" s="3"/>
      <c r="F47" s="35"/>
      <c r="G47" s="19"/>
    </row>
    <row r="48" spans="1:7" ht="22.5" hidden="1" customHeight="1">
      <c r="A48" s="14"/>
      <c r="B48" s="2"/>
      <c r="C48" s="2"/>
      <c r="D48" s="5"/>
      <c r="E48" s="3"/>
      <c r="F48" s="35"/>
      <c r="G48" s="19"/>
    </row>
    <row r="49" spans="1:7" ht="22.5" hidden="1" customHeight="1">
      <c r="A49" s="14"/>
      <c r="B49" s="2"/>
      <c r="C49" s="2"/>
      <c r="D49" s="8"/>
      <c r="E49" s="3"/>
      <c r="F49" s="35"/>
      <c r="G49" s="19"/>
    </row>
    <row r="50" spans="1:7" ht="22.5" hidden="1" customHeight="1">
      <c r="A50" s="14"/>
      <c r="B50" s="2"/>
      <c r="C50" s="2"/>
      <c r="D50" s="5"/>
      <c r="E50" s="3"/>
      <c r="F50" s="35"/>
      <c r="G50" s="19"/>
    </row>
    <row r="51" spans="1:7" ht="22.5" hidden="1" customHeight="1">
      <c r="A51" s="14"/>
      <c r="B51" s="2"/>
      <c r="C51" s="2"/>
      <c r="D51" s="5"/>
      <c r="E51" s="3"/>
      <c r="F51" s="35"/>
      <c r="G51" s="19"/>
    </row>
    <row r="52" spans="1:7" ht="22.5" hidden="1" customHeight="1">
      <c r="A52" s="14"/>
      <c r="B52" s="2"/>
      <c r="C52" s="2"/>
      <c r="D52" s="5"/>
      <c r="E52" s="3"/>
      <c r="F52" s="35"/>
      <c r="G52" s="19"/>
    </row>
    <row r="53" spans="1:7" ht="22.5" hidden="1" customHeight="1">
      <c r="A53" s="14"/>
      <c r="B53" s="2"/>
      <c r="C53" s="2"/>
      <c r="D53" s="5"/>
      <c r="E53" s="3"/>
      <c r="F53" s="35"/>
      <c r="G53" s="19"/>
    </row>
    <row r="54" spans="1:7" ht="22.5" hidden="1" customHeight="1">
      <c r="A54" s="14"/>
      <c r="B54" s="2"/>
      <c r="C54" s="2"/>
      <c r="D54" s="5"/>
      <c r="E54" s="3"/>
      <c r="F54" s="35"/>
      <c r="G54" s="19"/>
    </row>
    <row r="55" spans="1:7" ht="22.5" hidden="1" customHeight="1">
      <c r="A55" s="14"/>
      <c r="B55" s="2"/>
      <c r="C55" s="2"/>
      <c r="D55" s="7"/>
      <c r="E55" s="3"/>
      <c r="F55" s="35"/>
      <c r="G55" s="19"/>
    </row>
    <row r="56" spans="1:7" ht="22.5" hidden="1" customHeight="1">
      <c r="A56" s="14"/>
      <c r="B56" s="2"/>
      <c r="C56" s="2"/>
      <c r="D56" s="5"/>
      <c r="E56" s="3"/>
      <c r="F56" s="35"/>
      <c r="G56" s="19"/>
    </row>
    <row r="57" spans="1:7" ht="22.5" hidden="1" customHeight="1">
      <c r="A57" s="14"/>
      <c r="B57" s="10"/>
      <c r="C57" s="16"/>
      <c r="D57" s="18"/>
      <c r="E57" s="3"/>
      <c r="F57" s="17"/>
      <c r="G57" s="17"/>
    </row>
    <row r="58" spans="1:7" ht="22.5" hidden="1" customHeight="1">
      <c r="A58" s="12"/>
      <c r="B58" s="15"/>
      <c r="C58" s="15"/>
      <c r="D58" s="24"/>
      <c r="E58" s="25"/>
      <c r="F58" s="54">
        <f>COUNTA($A$4:$A$57)+'Unit 7'!F58</f>
        <v>0</v>
      </c>
      <c r="G58" s="13"/>
    </row>
    <row r="59" spans="1:7" hidden="1"/>
    <row r="60" spans="1:7" hidden="1"/>
    <row r="61" spans="1:7" hidden="1"/>
    <row r="62" spans="1:7" hidden="1"/>
    <row r="63" spans="1:7" hidden="1"/>
    <row r="64" spans="1: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spans="6:6" hidden="1"/>
    <row r="82" spans="6:6" hidden="1"/>
    <row r="83" spans="6:6" hidden="1"/>
    <row r="84" spans="6:6" hidden="1"/>
    <row r="85" spans="6:6" hidden="1"/>
    <row r="86" spans="6:6" hidden="1"/>
    <row r="87" spans="6:6" s="135" customFormat="1">
      <c r="F87" s="136"/>
    </row>
    <row r="88" spans="6:6" s="135" customFormat="1">
      <c r="F88" s="136"/>
    </row>
    <row r="89" spans="6:6" s="135" customFormat="1">
      <c r="F89" s="136"/>
    </row>
    <row r="90" spans="6:6" s="135" customFormat="1">
      <c r="F90" s="136"/>
    </row>
    <row r="91" spans="6:6" s="135" customFormat="1">
      <c r="F91" s="136"/>
    </row>
    <row r="92" spans="6:6" s="135" customFormat="1">
      <c r="F92" s="136"/>
    </row>
    <row r="93" spans="6:6" s="135" customFormat="1">
      <c r="F93" s="136"/>
    </row>
    <row r="94" spans="6:6" s="135" customFormat="1">
      <c r="F94" s="136"/>
    </row>
    <row r="95" spans="6:6" s="135" customFormat="1">
      <c r="F95" s="136"/>
    </row>
    <row r="96" spans="6:6" s="135" customFormat="1">
      <c r="F96" s="136"/>
    </row>
    <row r="97" spans="6:6" s="135" customFormat="1">
      <c r="F97" s="136"/>
    </row>
    <row r="98" spans="6:6" s="135" customFormat="1">
      <c r="F98" s="136"/>
    </row>
    <row r="99" spans="6:6" s="135" customFormat="1">
      <c r="F99" s="136"/>
    </row>
    <row r="100" spans="6:6" s="135" customFormat="1">
      <c r="F100" s="136"/>
    </row>
    <row r="101" spans="6:6" s="135" customFormat="1">
      <c r="F101" s="136"/>
    </row>
    <row r="102" spans="6:6" s="135" customFormat="1">
      <c r="F102" s="136"/>
    </row>
    <row r="103" spans="6:6" s="135" customFormat="1">
      <c r="F103" s="136"/>
    </row>
    <row r="104" spans="6:6" s="135" customFormat="1">
      <c r="F104" s="136"/>
    </row>
    <row r="105" spans="6:6" s="135" customFormat="1">
      <c r="F105" s="136"/>
    </row>
    <row r="106" spans="6:6" s="135" customFormat="1">
      <c r="F106" s="136"/>
    </row>
    <row r="107" spans="6:6" s="135" customFormat="1">
      <c r="F107" s="136"/>
    </row>
    <row r="108" spans="6:6" s="135" customFormat="1">
      <c r="F108" s="136"/>
    </row>
    <row r="109" spans="6:6" s="135" customFormat="1">
      <c r="F109" s="136"/>
    </row>
    <row r="110" spans="6:6" s="135" customFormat="1">
      <c r="F110" s="136"/>
    </row>
    <row r="111" spans="6:6" s="135" customFormat="1">
      <c r="F111" s="136"/>
    </row>
    <row r="112" spans="6:6" s="135" customFormat="1">
      <c r="F112" s="136"/>
    </row>
    <row r="113" spans="6:6" s="135" customFormat="1">
      <c r="F113" s="136"/>
    </row>
    <row r="114" spans="6:6" s="135" customFormat="1">
      <c r="F114" s="136"/>
    </row>
    <row r="115" spans="6:6" s="135" customFormat="1">
      <c r="F115" s="136"/>
    </row>
    <row r="116" spans="6:6" s="135" customFormat="1">
      <c r="F116" s="136"/>
    </row>
    <row r="117" spans="6:6" s="135" customFormat="1">
      <c r="F117" s="136"/>
    </row>
    <row r="118" spans="6:6" s="135" customFormat="1">
      <c r="F118" s="136"/>
    </row>
    <row r="119" spans="6:6" s="135" customFormat="1">
      <c r="F119" s="136"/>
    </row>
    <row r="120" spans="6:6" s="135" customFormat="1">
      <c r="F120" s="136"/>
    </row>
    <row r="121" spans="6:6" s="135" customFormat="1">
      <c r="F121" s="136"/>
    </row>
    <row r="122" spans="6:6" s="135" customFormat="1">
      <c r="F122" s="136"/>
    </row>
    <row r="123" spans="6:6" s="135" customFormat="1">
      <c r="F123" s="136"/>
    </row>
    <row r="124" spans="6:6" s="135" customFormat="1">
      <c r="F124" s="136"/>
    </row>
    <row r="125" spans="6:6" s="135" customFormat="1">
      <c r="F125" s="136"/>
    </row>
    <row r="126" spans="6:6" s="135" customFormat="1">
      <c r="F126" s="136"/>
    </row>
    <row r="127" spans="6:6" s="135" customFormat="1">
      <c r="F127" s="136"/>
    </row>
    <row r="128" spans="6:6" s="135" customFormat="1">
      <c r="F128" s="136"/>
    </row>
    <row r="129" spans="6:6" s="135" customFormat="1">
      <c r="F129" s="136"/>
    </row>
    <row r="130" spans="6:6" s="135" customFormat="1">
      <c r="F130" s="136"/>
    </row>
    <row r="131" spans="6:6" s="135" customFormat="1">
      <c r="F131" s="136"/>
    </row>
    <row r="132" spans="6:6" s="135" customFormat="1">
      <c r="F132" s="136"/>
    </row>
    <row r="133" spans="6:6" s="135" customFormat="1">
      <c r="F133" s="136"/>
    </row>
    <row r="134" spans="6:6" s="135" customFormat="1">
      <c r="F134" s="136"/>
    </row>
    <row r="135" spans="6:6" s="135" customFormat="1">
      <c r="F135" s="136"/>
    </row>
    <row r="136" spans="6:6" s="135" customFormat="1">
      <c r="F136" s="136"/>
    </row>
    <row r="137" spans="6:6" s="135" customFormat="1">
      <c r="F137" s="136"/>
    </row>
    <row r="138" spans="6:6" s="135" customFormat="1">
      <c r="F138" s="136"/>
    </row>
    <row r="139" spans="6:6" s="135" customFormat="1">
      <c r="F139" s="136"/>
    </row>
    <row r="140" spans="6:6" s="135" customFormat="1">
      <c r="F140" s="136"/>
    </row>
    <row r="141" spans="6:6" s="135" customFormat="1">
      <c r="F141" s="136"/>
    </row>
    <row r="142" spans="6:6" s="135" customFormat="1">
      <c r="F142" s="136"/>
    </row>
    <row r="143" spans="6:6" s="135" customFormat="1">
      <c r="F143" s="136"/>
    </row>
    <row r="144" spans="6:6" s="135" customFormat="1">
      <c r="F144" s="136"/>
    </row>
    <row r="145" spans="6:6" s="135" customFormat="1">
      <c r="F145" s="136"/>
    </row>
    <row r="146" spans="6:6" s="135" customFormat="1">
      <c r="F146" s="136"/>
    </row>
    <row r="147" spans="6:6" s="135" customFormat="1">
      <c r="F147" s="136"/>
    </row>
    <row r="148" spans="6:6" s="135" customFormat="1">
      <c r="F148" s="136"/>
    </row>
    <row r="149" spans="6:6" s="135" customFormat="1">
      <c r="F149" s="136"/>
    </row>
    <row r="150" spans="6:6" s="135" customFormat="1">
      <c r="F150" s="136"/>
    </row>
    <row r="151" spans="6:6" s="135" customFormat="1">
      <c r="F151" s="136"/>
    </row>
    <row r="152" spans="6:6" s="135" customFormat="1">
      <c r="F152" s="136"/>
    </row>
    <row r="153" spans="6:6" s="135" customFormat="1">
      <c r="F153" s="136"/>
    </row>
    <row r="154" spans="6:6" s="135" customFormat="1">
      <c r="F154" s="136"/>
    </row>
    <row r="155" spans="6:6" s="135" customFormat="1">
      <c r="F155" s="136"/>
    </row>
    <row r="156" spans="6:6" s="135" customFormat="1">
      <c r="F156" s="136"/>
    </row>
    <row r="157" spans="6:6" s="135" customFormat="1">
      <c r="F157" s="136"/>
    </row>
    <row r="158" spans="6:6" s="135" customFormat="1">
      <c r="F158" s="136"/>
    </row>
    <row r="159" spans="6:6" s="135" customFormat="1">
      <c r="F159" s="136"/>
    </row>
    <row r="160" spans="6:6" s="135" customFormat="1">
      <c r="F160" s="136"/>
    </row>
    <row r="161" spans="6:6" s="135" customFormat="1">
      <c r="F161" s="136"/>
    </row>
    <row r="162" spans="6:6" s="135" customFormat="1">
      <c r="F162" s="136"/>
    </row>
    <row r="163" spans="6:6" s="135" customFormat="1">
      <c r="F163" s="136"/>
    </row>
    <row r="164" spans="6:6" s="135" customFormat="1">
      <c r="F164" s="136"/>
    </row>
    <row r="165" spans="6:6" s="135" customFormat="1">
      <c r="F165" s="136"/>
    </row>
    <row r="166" spans="6:6" s="135" customFormat="1">
      <c r="F166" s="136"/>
    </row>
    <row r="167" spans="6:6" s="135" customFormat="1">
      <c r="F167" s="136"/>
    </row>
    <row r="168" spans="6:6" s="135" customFormat="1">
      <c r="F168" s="136"/>
    </row>
    <row r="169" spans="6:6" s="135" customFormat="1">
      <c r="F169" s="136"/>
    </row>
    <row r="170" spans="6:6" s="135" customFormat="1">
      <c r="F170" s="136"/>
    </row>
  </sheetData>
  <sortState ref="B4:F8">
    <sortCondition ref="B4"/>
  </sortState>
  <mergeCells count="2">
    <mergeCell ref="A1:B1"/>
    <mergeCell ref="E1:F1"/>
  </mergeCells>
  <conditionalFormatting sqref="A58:B58 G58 D9:D10">
    <cfRule type="expression" dxfId="1268" priority="119">
      <formula>NOT(ISBLANK($A9))</formula>
    </cfRule>
  </conditionalFormatting>
  <conditionalFormatting sqref="H28:XFD40 H4:XFD25 A4:B40 H43:XFD57 A43:B57">
    <cfRule type="expression" dxfId="1267" priority="118">
      <formula>NOT(ISBLANK($A4))</formula>
    </cfRule>
  </conditionalFormatting>
  <conditionalFormatting sqref="G5">
    <cfRule type="expression" dxfId="1266" priority="117">
      <formula>NOT(ISBLANK($A5))</formula>
    </cfRule>
  </conditionalFormatting>
  <conditionalFormatting sqref="G57">
    <cfRule type="expression" dxfId="1265" priority="116">
      <formula>NOT(ISBLANK($A57))</formula>
    </cfRule>
  </conditionalFormatting>
  <conditionalFormatting sqref="G23">
    <cfRule type="expression" dxfId="1263" priority="114">
      <formula>NOT(ISBLANK($A23))</formula>
    </cfRule>
  </conditionalFormatting>
  <conditionalFormatting sqref="G55">
    <cfRule type="expression" dxfId="1261" priority="112">
      <formula>NOT(ISBLANK($A55))</formula>
    </cfRule>
  </conditionalFormatting>
  <conditionalFormatting sqref="G33">
    <cfRule type="expression" dxfId="1259" priority="108">
      <formula>NOT(ISBLANK($A33))</formula>
    </cfRule>
  </conditionalFormatting>
  <conditionalFormatting sqref="G26">
    <cfRule type="expression" dxfId="1257" priority="110">
      <formula>NOT(ISBLANK($A26))</formula>
    </cfRule>
  </conditionalFormatting>
  <conditionalFormatting sqref="G22">
    <cfRule type="expression" dxfId="1255" priority="51">
      <formula>NOT(ISBLANK($A22))</formula>
    </cfRule>
  </conditionalFormatting>
  <conditionalFormatting sqref="G31">
    <cfRule type="expression" dxfId="1253" priority="106">
      <formula>NOT(ISBLANK($A31))</formula>
    </cfRule>
  </conditionalFormatting>
  <conditionalFormatting sqref="G53">
    <cfRule type="expression" dxfId="1251" priority="104">
      <formula>NOT(ISBLANK($A53))</formula>
    </cfRule>
  </conditionalFormatting>
  <conditionalFormatting sqref="G50:G52">
    <cfRule type="expression" dxfId="1249" priority="102">
      <formula>NOT(ISBLANK($A50))</formula>
    </cfRule>
  </conditionalFormatting>
  <conditionalFormatting sqref="G56">
    <cfRule type="expression" dxfId="1247" priority="100">
      <formula>NOT(ISBLANK($A56))</formula>
    </cfRule>
  </conditionalFormatting>
  <conditionalFormatting sqref="G54">
    <cfRule type="expression" dxfId="1245" priority="98">
      <formula>NOT(ISBLANK($A54))</formula>
    </cfRule>
  </conditionalFormatting>
  <conditionalFormatting sqref="G37">
    <cfRule type="expression" dxfId="1243" priority="96">
      <formula>NOT(ISBLANK($A37))</formula>
    </cfRule>
  </conditionalFormatting>
  <conditionalFormatting sqref="G39">
    <cfRule type="expression" dxfId="1241" priority="94">
      <formula>NOT(ISBLANK($A39))</formula>
    </cfRule>
  </conditionalFormatting>
  <conditionalFormatting sqref="G40">
    <cfRule type="expression" dxfId="1239" priority="92">
      <formula>NOT(ISBLANK($A40))</formula>
    </cfRule>
  </conditionalFormatting>
  <conditionalFormatting sqref="G43">
    <cfRule type="expression" dxfId="1237" priority="90">
      <formula>NOT(ISBLANK($A43))</formula>
    </cfRule>
  </conditionalFormatting>
  <conditionalFormatting sqref="G10">
    <cfRule type="expression" dxfId="1236" priority="69">
      <formula>NOT(ISBLANK($A10))</formula>
    </cfRule>
  </conditionalFormatting>
  <conditionalFormatting sqref="G18">
    <cfRule type="expression" dxfId="1235" priority="79">
      <formula>NOT(ISBLANK($A18))</formula>
    </cfRule>
  </conditionalFormatting>
  <conditionalFormatting sqref="A41:B42 H41:XFD42">
    <cfRule type="expression" dxfId="1234" priority="89">
      <formula>NOT(ISBLANK($A41))</formula>
    </cfRule>
  </conditionalFormatting>
  <conditionalFormatting sqref="G17">
    <cfRule type="expression" dxfId="1233" priority="57">
      <formula>NOT(ISBLANK($A17))</formula>
    </cfRule>
  </conditionalFormatting>
  <conditionalFormatting sqref="G32">
    <cfRule type="expression" dxfId="1231" priority="87">
      <formula>NOT(ISBLANK($A32))</formula>
    </cfRule>
  </conditionalFormatting>
  <conditionalFormatting sqref="G46">
    <cfRule type="expression" dxfId="1229" priority="85">
      <formula>NOT(ISBLANK($A46))</formula>
    </cfRule>
  </conditionalFormatting>
  <conditionalFormatting sqref="G27">
    <cfRule type="expression" dxfId="1227" priority="83">
      <formula>NOT(ISBLANK($A27))</formula>
    </cfRule>
  </conditionalFormatting>
  <conditionalFormatting sqref="G20">
    <cfRule type="expression" dxfId="1225" priority="81">
      <formula>NOT(ISBLANK($A20))</formula>
    </cfRule>
  </conditionalFormatting>
  <conditionalFormatting sqref="G7">
    <cfRule type="expression" dxfId="1223" priority="71">
      <formula>NOT(ISBLANK($A7))</formula>
    </cfRule>
  </conditionalFormatting>
  <conditionalFormatting sqref="G13">
    <cfRule type="expression" dxfId="1222" priority="77">
      <formula>NOT(ISBLANK($A13))</formula>
    </cfRule>
  </conditionalFormatting>
  <conditionalFormatting sqref="G16">
    <cfRule type="expression" dxfId="1221" priority="59">
      <formula>NOT(ISBLANK($A16))</formula>
    </cfRule>
  </conditionalFormatting>
  <conditionalFormatting sqref="G6">
    <cfRule type="expression" dxfId="1219" priority="73">
      <formula>NOT(ISBLANK($A6))</formula>
    </cfRule>
  </conditionalFormatting>
  <conditionalFormatting sqref="G15">
    <cfRule type="expression" dxfId="1216" priority="61">
      <formula>NOT(ISBLANK($A15))</formula>
    </cfRule>
  </conditionalFormatting>
  <conditionalFormatting sqref="G11">
    <cfRule type="expression" dxfId="1215" priority="67">
      <formula>NOT(ISBLANK($A11))</formula>
    </cfRule>
  </conditionalFormatting>
  <conditionalFormatting sqref="G12">
    <cfRule type="expression" dxfId="1214" priority="65">
      <formula>NOT(ISBLANK($A12))</formula>
    </cfRule>
  </conditionalFormatting>
  <conditionalFormatting sqref="G14">
    <cfRule type="expression" dxfId="1213" priority="63">
      <formula>NOT(ISBLANK($A14))</formula>
    </cfRule>
  </conditionalFormatting>
  <conditionalFormatting sqref="G19">
    <cfRule type="expression" dxfId="1212" priority="55">
      <formula>NOT(ISBLANK($A19))</formula>
    </cfRule>
  </conditionalFormatting>
  <conditionalFormatting sqref="G21">
    <cfRule type="expression" dxfId="1211" priority="53">
      <formula>NOT(ISBLANK($A21))</formula>
    </cfRule>
  </conditionalFormatting>
  <conditionalFormatting sqref="G24">
    <cfRule type="expression" dxfId="1209" priority="49">
      <formula>NOT(ISBLANK($A24))</formula>
    </cfRule>
  </conditionalFormatting>
  <conditionalFormatting sqref="G25">
    <cfRule type="expression" dxfId="1207" priority="47">
      <formula>NOT(ISBLANK($A25))</formula>
    </cfRule>
  </conditionalFormatting>
  <conditionalFormatting sqref="G28:G29">
    <cfRule type="expression" dxfId="1205" priority="45">
      <formula>NOT(ISBLANK($A28))</formula>
    </cfRule>
  </conditionalFormatting>
  <conditionalFormatting sqref="G30">
    <cfRule type="expression" dxfId="1203" priority="43">
      <formula>NOT(ISBLANK($A30))</formula>
    </cfRule>
  </conditionalFormatting>
  <conditionalFormatting sqref="G34:G36">
    <cfRule type="expression" dxfId="1201" priority="41">
      <formula>NOT(ISBLANK($A34))</formula>
    </cfRule>
  </conditionalFormatting>
  <conditionalFormatting sqref="G38">
    <cfRule type="expression" dxfId="1199" priority="39">
      <formula>NOT(ISBLANK($A38))</formula>
    </cfRule>
  </conditionalFormatting>
  <conditionalFormatting sqref="G41:G42">
    <cfRule type="expression" dxfId="1197" priority="37">
      <formula>NOT(ISBLANK($A41))</formula>
    </cfRule>
  </conditionalFormatting>
  <conditionalFormatting sqref="G44:G45">
    <cfRule type="expression" dxfId="1195" priority="35">
      <formula>NOT(ISBLANK($A44))</formula>
    </cfRule>
  </conditionalFormatting>
  <conditionalFormatting sqref="G47:G49">
    <cfRule type="expression" dxfId="1193" priority="33">
      <formula>NOT(ISBLANK($A47))</formula>
    </cfRule>
  </conditionalFormatting>
  <conditionalFormatting sqref="G8">
    <cfRule type="expression" dxfId="1191" priority="31">
      <formula>NOT(ISBLANK($A8))</formula>
    </cfRule>
  </conditionalFormatting>
  <conditionalFormatting sqref="G9">
    <cfRule type="expression" dxfId="1189" priority="28">
      <formula>NOT(ISBLANK($A9))</formula>
    </cfRule>
  </conditionalFormatting>
  <conditionalFormatting sqref="C11">
    <cfRule type="expression" dxfId="1188" priority="11">
      <formula>NOT(ISBLANK($A11))</formula>
    </cfRule>
  </conditionalFormatting>
  <conditionalFormatting sqref="C58">
    <cfRule type="expression" dxfId="1187" priority="26">
      <formula>NOT(ISBLANK($A58))</formula>
    </cfRule>
  </conditionalFormatting>
  <conditionalFormatting sqref="C16:C40 C43:C57">
    <cfRule type="expression" dxfId="1186" priority="25">
      <formula>NOT(ISBLANK($A16))</formula>
    </cfRule>
  </conditionalFormatting>
  <conditionalFormatting sqref="C41:C42">
    <cfRule type="expression" dxfId="1185" priority="24">
      <formula>NOT(ISBLANK($A41))</formula>
    </cfRule>
  </conditionalFormatting>
  <conditionalFormatting sqref="D28:D40 D43:D58 D12:D15 D21:D25">
    <cfRule type="expression" dxfId="1184" priority="23">
      <formula>NOT(ISBLANK($A12))</formula>
    </cfRule>
  </conditionalFormatting>
  <conditionalFormatting sqref="D41:D42">
    <cfRule type="expression" dxfId="1183" priority="22">
      <formula>NOT(ISBLANK($A41))</formula>
    </cfRule>
  </conditionalFormatting>
  <conditionalFormatting sqref="D26">
    <cfRule type="expression" dxfId="1182" priority="21">
      <formula>NOT(ISBLANK($A26))</formula>
    </cfRule>
  </conditionalFormatting>
  <conditionalFormatting sqref="D16 D20">
    <cfRule type="expression" dxfId="1181" priority="19">
      <formula>NOT(ISBLANK($A16))</formula>
    </cfRule>
  </conditionalFormatting>
  <conditionalFormatting sqref="D18">
    <cfRule type="expression" dxfId="1180" priority="20">
      <formula>NOT(ISBLANK($A19))</formula>
    </cfRule>
  </conditionalFormatting>
  <conditionalFormatting sqref="D4 D8">
    <cfRule type="expression" dxfId="1179" priority="17">
      <formula>NOT(ISBLANK($A4))</formula>
    </cfRule>
  </conditionalFormatting>
  <conditionalFormatting sqref="D6">
    <cfRule type="expression" dxfId="1178" priority="18">
      <formula>NOT(ISBLANK($A7))</formula>
    </cfRule>
  </conditionalFormatting>
  <conditionalFormatting sqref="C13">
    <cfRule type="expression" dxfId="1175" priority="12">
      <formula>NOT(ISBLANK($A13))</formula>
    </cfRule>
  </conditionalFormatting>
  <conditionalFormatting sqref="C12">
    <cfRule type="expression" dxfId="1174" priority="10">
      <formula>NOT(ISBLANK($A12))</formula>
    </cfRule>
  </conditionalFormatting>
  <conditionalFormatting sqref="C14">
    <cfRule type="expression" dxfId="1173" priority="9">
      <formula>NOT(ISBLANK($A14))</formula>
    </cfRule>
  </conditionalFormatting>
  <conditionalFormatting sqref="C15">
    <cfRule type="expression" dxfId="1172" priority="8">
      <formula>NOT(ISBLANK($A15))</formula>
    </cfRule>
  </conditionalFormatting>
  <conditionalFormatting sqref="D7">
    <cfRule type="expression" dxfId="1166" priority="2">
      <formula>NOT(ISBLANK($A7))</formula>
    </cfRule>
  </conditionalFormatting>
  <hyperlinks>
    <hyperlink ref="C4" r:id="rId1"/>
    <hyperlink ref="C7" r:id="rId2"/>
    <hyperlink ref="C6" r:id="rId3"/>
    <hyperlink ref="C8" r:id="rId4"/>
    <hyperlink ref="C5" r:id="rId5"/>
  </hyperlinks>
  <pageMargins left="0.7" right="0.7" top="0.75" bottom="0.75" header="0.3" footer="0.3"/>
  <pageSetup orientation="portrait"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58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0/27 Learned / Total  </v>
      </c>
      <c r="E1" s="153" t="s">
        <v>32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 thickBot="1">
      <c r="A3" s="72" t="s">
        <v>0</v>
      </c>
      <c r="B3" s="73" t="s">
        <v>1</v>
      </c>
      <c r="C3" s="74" t="s">
        <v>2</v>
      </c>
      <c r="D3" s="74" t="s">
        <v>132</v>
      </c>
      <c r="E3" s="75" t="s">
        <v>3</v>
      </c>
      <c r="F3" s="76" t="s">
        <v>4</v>
      </c>
    </row>
    <row r="4" spans="1:7" s="90" customFormat="1" ht="46" customHeight="1">
      <c r="A4" s="78"/>
      <c r="B4" s="84">
        <v>1223</v>
      </c>
      <c r="C4" s="79" t="s">
        <v>56</v>
      </c>
      <c r="D4" s="83"/>
      <c r="E4" s="85"/>
      <c r="F4" s="83"/>
      <c r="G4" s="89"/>
    </row>
    <row r="5" spans="1:7" s="90" customFormat="1" ht="46" customHeight="1">
      <c r="A5" s="78"/>
      <c r="B5" s="84">
        <v>1241</v>
      </c>
      <c r="C5" s="79" t="s">
        <v>65</v>
      </c>
      <c r="D5" s="86"/>
      <c r="E5" s="85"/>
      <c r="F5" s="86"/>
      <c r="G5" s="78"/>
    </row>
    <row r="6" spans="1:7" s="90" customFormat="1" ht="46" customHeight="1">
      <c r="A6" s="78"/>
      <c r="B6" s="84">
        <v>1592</v>
      </c>
      <c r="C6" s="79" t="s">
        <v>60</v>
      </c>
      <c r="D6" s="83"/>
      <c r="E6" s="85"/>
      <c r="F6" s="83"/>
      <c r="G6" s="81"/>
    </row>
    <row r="7" spans="1:7" s="90" customFormat="1" ht="46" customHeight="1">
      <c r="A7" s="78"/>
      <c r="B7" s="84">
        <v>1736</v>
      </c>
      <c r="C7" s="79" t="s">
        <v>41</v>
      </c>
      <c r="D7" s="91"/>
      <c r="E7" s="85"/>
      <c r="F7" s="91"/>
      <c r="G7" s="81"/>
    </row>
    <row r="8" spans="1:7" s="90" customFormat="1" ht="46" customHeight="1">
      <c r="A8" s="78"/>
      <c r="B8" s="84">
        <v>2395</v>
      </c>
      <c r="C8" s="79" t="s">
        <v>52</v>
      </c>
      <c r="D8" s="83"/>
      <c r="E8" s="85"/>
      <c r="F8" s="83"/>
      <c r="G8" s="81"/>
    </row>
    <row r="9" spans="1:7" s="90" customFormat="1" ht="46" customHeight="1">
      <c r="A9" s="78"/>
      <c r="B9" s="84">
        <v>2416</v>
      </c>
      <c r="C9" s="79" t="s">
        <v>43</v>
      </c>
      <c r="D9" s="83"/>
      <c r="E9" s="85"/>
      <c r="F9" s="83"/>
      <c r="G9" s="81"/>
    </row>
    <row r="10" spans="1:7" s="90" customFormat="1" ht="46" customHeight="1">
      <c r="A10" s="78"/>
      <c r="B10" s="87">
        <v>2452</v>
      </c>
      <c r="C10" s="79" t="s">
        <v>40</v>
      </c>
      <c r="D10" s="83"/>
      <c r="E10" s="85"/>
      <c r="F10" s="83"/>
      <c r="G10" s="81"/>
    </row>
    <row r="11" spans="1:7" s="90" customFormat="1" ht="46" customHeight="1">
      <c r="A11" s="78"/>
      <c r="B11" s="84">
        <v>2653</v>
      </c>
      <c r="C11" s="80" t="s">
        <v>66</v>
      </c>
      <c r="D11" s="83"/>
      <c r="E11" s="88"/>
      <c r="F11" s="83"/>
      <c r="G11" s="81"/>
    </row>
    <row r="12" spans="1:7" s="90" customFormat="1" ht="46" customHeight="1">
      <c r="A12" s="78"/>
      <c r="B12" s="84">
        <v>2827</v>
      </c>
      <c r="C12" s="81" t="s">
        <v>54</v>
      </c>
      <c r="D12" s="83"/>
      <c r="E12" s="88"/>
      <c r="F12" s="83"/>
      <c r="G12" s="81"/>
    </row>
    <row r="13" spans="1:7" s="90" customFormat="1" ht="46" customHeight="1">
      <c r="A13" s="78"/>
      <c r="B13" s="84">
        <v>3017</v>
      </c>
      <c r="C13" s="81" t="s">
        <v>59</v>
      </c>
      <c r="D13" s="83"/>
      <c r="E13" s="88"/>
      <c r="F13" s="83"/>
      <c r="G13" s="81"/>
    </row>
    <row r="14" spans="1:7" s="90" customFormat="1" ht="46" customHeight="1">
      <c r="A14" s="78"/>
      <c r="B14" s="84">
        <v>3126</v>
      </c>
      <c r="C14" s="81" t="s">
        <v>49</v>
      </c>
      <c r="D14" s="83"/>
      <c r="E14" s="88"/>
      <c r="F14" s="83"/>
      <c r="G14" s="81"/>
    </row>
    <row r="15" spans="1:7" s="90" customFormat="1" ht="46" customHeight="1">
      <c r="A15" s="78"/>
      <c r="B15" s="84">
        <v>3385</v>
      </c>
      <c r="C15" s="81" t="s">
        <v>53</v>
      </c>
      <c r="D15" s="83"/>
      <c r="E15" s="88"/>
      <c r="F15" s="83"/>
      <c r="G15" s="81"/>
    </row>
    <row r="16" spans="1:7" s="90" customFormat="1" ht="46" customHeight="1">
      <c r="A16" s="78"/>
      <c r="B16" s="84">
        <v>3402</v>
      </c>
      <c r="C16" s="81" t="s">
        <v>55</v>
      </c>
      <c r="D16" s="83"/>
      <c r="E16" s="88"/>
      <c r="F16" s="83"/>
      <c r="G16" s="81"/>
    </row>
    <row r="17" spans="1:7" s="90" customFormat="1" ht="46" customHeight="1">
      <c r="A17" s="78"/>
      <c r="B17" s="84">
        <v>3559</v>
      </c>
      <c r="C17" s="81" t="s">
        <v>58</v>
      </c>
      <c r="D17" s="83"/>
      <c r="E17" s="88"/>
      <c r="F17" s="83"/>
      <c r="G17" s="81"/>
    </row>
    <row r="18" spans="1:7" s="90" customFormat="1" ht="46" customHeight="1">
      <c r="A18" s="78"/>
      <c r="B18" s="84">
        <v>3684</v>
      </c>
      <c r="C18" s="81" t="s">
        <v>50</v>
      </c>
      <c r="D18" s="83"/>
      <c r="E18" s="88"/>
      <c r="F18" s="83"/>
      <c r="G18" s="81"/>
    </row>
    <row r="19" spans="1:7" s="90" customFormat="1" ht="46" customHeight="1">
      <c r="A19" s="78"/>
      <c r="B19" s="84">
        <v>3846</v>
      </c>
      <c r="C19" s="81" t="s">
        <v>57</v>
      </c>
      <c r="D19" s="83"/>
      <c r="E19" s="88"/>
      <c r="F19" s="83"/>
      <c r="G19" s="81"/>
    </row>
    <row r="20" spans="1:7" s="90" customFormat="1" ht="46" customHeight="1">
      <c r="A20" s="78"/>
      <c r="B20" s="84">
        <v>3903</v>
      </c>
      <c r="C20" s="81" t="s">
        <v>45</v>
      </c>
      <c r="D20" s="83"/>
      <c r="E20" s="88"/>
      <c r="F20" s="83"/>
      <c r="G20" s="81"/>
    </row>
    <row r="21" spans="1:7" s="90" customFormat="1" ht="46" customHeight="1">
      <c r="A21" s="78"/>
      <c r="B21" s="84">
        <v>3985</v>
      </c>
      <c r="C21" s="81" t="s">
        <v>61</v>
      </c>
      <c r="D21" s="83"/>
      <c r="E21" s="88"/>
      <c r="F21" s="83"/>
      <c r="G21" s="81"/>
    </row>
    <row r="22" spans="1:7" s="90" customFormat="1" ht="46" customHeight="1">
      <c r="A22" s="78"/>
      <c r="B22" s="84">
        <v>4234</v>
      </c>
      <c r="C22" s="81" t="s">
        <v>63</v>
      </c>
      <c r="D22" s="91"/>
      <c r="E22" s="88"/>
      <c r="F22" s="91"/>
      <c r="G22" s="81"/>
    </row>
    <row r="23" spans="1:7" s="90" customFormat="1" ht="46" customHeight="1">
      <c r="A23" s="78"/>
      <c r="B23" s="84">
        <v>4261</v>
      </c>
      <c r="C23" s="81" t="s">
        <v>48</v>
      </c>
      <c r="D23" s="83"/>
      <c r="E23" s="88"/>
      <c r="F23" s="83"/>
      <c r="G23" s="81"/>
    </row>
    <row r="24" spans="1:7" s="90" customFormat="1" ht="46" customHeight="1">
      <c r="A24" s="78"/>
      <c r="B24" s="84">
        <v>4543</v>
      </c>
      <c r="C24" s="81" t="s">
        <v>62</v>
      </c>
      <c r="D24" s="83"/>
      <c r="E24" s="88"/>
      <c r="F24" s="83"/>
      <c r="G24" s="81"/>
    </row>
    <row r="25" spans="1:7" s="90" customFormat="1" ht="46" customHeight="1">
      <c r="A25" s="78"/>
      <c r="B25" s="84">
        <v>4693</v>
      </c>
      <c r="C25" s="81" t="s">
        <v>51</v>
      </c>
      <c r="D25" s="83"/>
      <c r="E25" s="88"/>
      <c r="F25" s="83"/>
      <c r="G25" s="81"/>
    </row>
    <row r="26" spans="1:7" s="90" customFormat="1" ht="46" customHeight="1">
      <c r="A26" s="78"/>
      <c r="B26" s="84">
        <v>4705</v>
      </c>
      <c r="C26" s="81" t="s">
        <v>46</v>
      </c>
      <c r="D26" s="83"/>
      <c r="E26" s="88"/>
      <c r="F26" s="83"/>
      <c r="G26" s="81"/>
    </row>
    <row r="27" spans="1:7" s="90" customFormat="1" ht="46" customHeight="1">
      <c r="A27" s="78"/>
      <c r="B27" s="84">
        <v>4738</v>
      </c>
      <c r="C27" s="81" t="s">
        <v>64</v>
      </c>
      <c r="D27" s="86"/>
      <c r="E27" s="88"/>
      <c r="F27" s="86"/>
      <c r="G27" s="81"/>
    </row>
    <row r="28" spans="1:7" s="90" customFormat="1" ht="46" customHeight="1">
      <c r="A28" s="78"/>
      <c r="B28" s="84">
        <v>4776</v>
      </c>
      <c r="C28" s="81" t="s">
        <v>42</v>
      </c>
      <c r="D28" s="83"/>
      <c r="E28" s="88"/>
      <c r="F28" s="83"/>
      <c r="G28" s="81"/>
    </row>
    <row r="29" spans="1:7" s="90" customFormat="1" ht="46" customHeight="1">
      <c r="A29" s="78"/>
      <c r="B29" s="84">
        <v>4886</v>
      </c>
      <c r="C29" s="81" t="s">
        <v>44</v>
      </c>
      <c r="D29" s="83"/>
      <c r="E29" s="88"/>
      <c r="F29" s="83"/>
      <c r="G29" s="81"/>
    </row>
    <row r="30" spans="1:7" s="90" customFormat="1" ht="46" customHeight="1">
      <c r="A30" s="78"/>
      <c r="B30" s="84">
        <v>4917</v>
      </c>
      <c r="C30" s="81" t="s">
        <v>47</v>
      </c>
      <c r="D30" s="83"/>
      <c r="E30" s="88"/>
      <c r="F30" s="83"/>
      <c r="G30" s="92"/>
    </row>
    <row r="31" spans="1:7" ht="22.5" hidden="1" customHeight="1">
      <c r="A31" s="14"/>
      <c r="B31" s="2"/>
      <c r="C31" s="56"/>
      <c r="D31" s="5"/>
      <c r="E31" s="3"/>
      <c r="F31" s="5"/>
      <c r="G31" s="19"/>
    </row>
    <row r="32" spans="1:7" ht="22.5" hidden="1" customHeight="1">
      <c r="A32" s="14"/>
      <c r="B32" s="2"/>
      <c r="C32" s="2"/>
      <c r="D32" s="5"/>
      <c r="E32" s="3"/>
      <c r="F32" s="5"/>
      <c r="G32" s="19"/>
    </row>
    <row r="33" spans="1:7" ht="22.5" hidden="1" customHeight="1">
      <c r="A33" s="14"/>
      <c r="B33" s="2"/>
      <c r="C33" s="2"/>
      <c r="D33" s="5"/>
      <c r="E33" s="3"/>
      <c r="F33" s="5"/>
      <c r="G33" s="19"/>
    </row>
    <row r="34" spans="1:7" ht="22.5" hidden="1" customHeight="1">
      <c r="A34" s="14"/>
      <c r="B34" s="2"/>
      <c r="C34" s="2"/>
      <c r="D34" s="5"/>
      <c r="E34" s="3"/>
      <c r="F34" s="5"/>
      <c r="G34" s="19"/>
    </row>
    <row r="35" spans="1:7" ht="22.5" hidden="1" customHeight="1">
      <c r="A35" s="14"/>
      <c r="B35" s="2"/>
      <c r="C35" s="2"/>
      <c r="D35" s="5"/>
      <c r="E35" s="3"/>
      <c r="F35" s="5"/>
      <c r="G35" s="19"/>
    </row>
    <row r="36" spans="1:7" ht="22.5" hidden="1" customHeight="1">
      <c r="A36" s="14"/>
      <c r="B36" s="2"/>
      <c r="C36" s="2"/>
      <c r="D36" s="5"/>
      <c r="E36" s="3"/>
      <c r="F36" s="5"/>
      <c r="G36" s="19"/>
    </row>
    <row r="37" spans="1:7" ht="22.5" hidden="1" customHeight="1">
      <c r="A37" s="14"/>
      <c r="B37" s="2"/>
      <c r="C37" s="2"/>
      <c r="D37" s="5"/>
      <c r="E37" s="3"/>
      <c r="F37" s="5"/>
      <c r="G37" s="19"/>
    </row>
    <row r="38" spans="1:7" ht="22.5" hidden="1" customHeight="1">
      <c r="A38" s="14"/>
      <c r="B38" s="2"/>
      <c r="C38" s="2"/>
      <c r="D38" s="8"/>
      <c r="E38" s="3"/>
      <c r="F38" s="8"/>
      <c r="G38" s="19"/>
    </row>
    <row r="39" spans="1:7" ht="22.5" hidden="1" customHeight="1">
      <c r="A39" s="14"/>
      <c r="B39" s="2"/>
      <c r="C39" s="2"/>
      <c r="D39" s="9"/>
      <c r="E39" s="3"/>
      <c r="F39" s="9"/>
      <c r="G39" s="19"/>
    </row>
    <row r="40" spans="1:7" ht="22.5" hidden="1" customHeight="1">
      <c r="A40" s="14"/>
      <c r="B40" s="2"/>
      <c r="C40" s="2"/>
      <c r="D40" s="5"/>
      <c r="E40" s="3"/>
      <c r="F40" s="5"/>
      <c r="G40" s="19"/>
    </row>
    <row r="41" spans="1:7" ht="22.5" hidden="1" customHeight="1">
      <c r="A41" s="14"/>
      <c r="B41" s="2"/>
      <c r="C41" s="2"/>
      <c r="D41" s="5"/>
      <c r="E41" s="3"/>
      <c r="F41" s="5"/>
      <c r="G41" s="19"/>
    </row>
    <row r="42" spans="1:7" ht="22.5" hidden="1" customHeight="1">
      <c r="A42" s="14"/>
      <c r="B42" s="2"/>
      <c r="C42" s="2"/>
      <c r="D42" s="5"/>
      <c r="E42" s="3"/>
      <c r="F42" s="5"/>
      <c r="G42" s="19"/>
    </row>
    <row r="43" spans="1:7" ht="22.5" hidden="1" customHeight="1">
      <c r="A43" s="14"/>
      <c r="B43" s="2"/>
      <c r="C43" s="2"/>
      <c r="D43" s="5"/>
      <c r="E43" s="3"/>
      <c r="F43" s="5"/>
      <c r="G43" s="19"/>
    </row>
    <row r="44" spans="1:7" ht="22.5" hidden="1" customHeight="1">
      <c r="A44" s="14"/>
      <c r="B44" s="2"/>
      <c r="C44" s="2"/>
      <c r="D44" s="5"/>
      <c r="E44" s="3"/>
      <c r="F44" s="5"/>
      <c r="G44" s="19"/>
    </row>
    <row r="45" spans="1:7" ht="22.5" hidden="1" customHeight="1">
      <c r="A45" s="14"/>
      <c r="B45" s="2"/>
      <c r="C45" s="2"/>
      <c r="D45" s="5"/>
      <c r="E45" s="3"/>
      <c r="F45" s="5"/>
      <c r="G45" s="19"/>
    </row>
    <row r="46" spans="1:7" ht="22.5" hidden="1" customHeight="1">
      <c r="A46" s="14"/>
      <c r="B46" s="2"/>
      <c r="C46" s="2"/>
      <c r="D46" s="5"/>
      <c r="E46" s="3"/>
      <c r="F46" s="5"/>
      <c r="G46" s="19"/>
    </row>
    <row r="47" spans="1:7" ht="22.5" hidden="1" customHeight="1">
      <c r="A47" s="14"/>
      <c r="B47" s="2"/>
      <c r="C47" s="2"/>
      <c r="D47" s="5"/>
      <c r="E47" s="3"/>
      <c r="F47" s="56"/>
      <c r="G47" s="19"/>
    </row>
    <row r="48" spans="1:7" ht="22.5" hidden="1" customHeight="1">
      <c r="A48" s="14"/>
      <c r="B48" s="2"/>
      <c r="C48" s="2"/>
      <c r="D48" s="5"/>
      <c r="E48" s="3"/>
      <c r="F48" s="56"/>
      <c r="G48" s="19"/>
    </row>
    <row r="49" spans="1:7" ht="22.5" hidden="1" customHeight="1">
      <c r="A49" s="14"/>
      <c r="B49" s="2"/>
      <c r="C49" s="2"/>
      <c r="D49" s="8"/>
      <c r="E49" s="3"/>
      <c r="F49" s="56"/>
      <c r="G49" s="19"/>
    </row>
    <row r="50" spans="1:7" ht="22.5" hidden="1" customHeight="1">
      <c r="A50" s="14"/>
      <c r="B50" s="2"/>
      <c r="C50" s="2"/>
      <c r="D50" s="5"/>
      <c r="E50" s="3"/>
      <c r="F50" s="56"/>
      <c r="G50" s="19"/>
    </row>
    <row r="51" spans="1:7" ht="22.5" hidden="1" customHeight="1">
      <c r="A51" s="14"/>
      <c r="B51" s="2"/>
      <c r="C51" s="2"/>
      <c r="D51" s="5"/>
      <c r="E51" s="3"/>
      <c r="F51" s="56"/>
      <c r="G51" s="19"/>
    </row>
    <row r="52" spans="1:7" ht="22.5" hidden="1" customHeight="1">
      <c r="A52" s="14"/>
      <c r="B52" s="2"/>
      <c r="C52" s="2"/>
      <c r="D52" s="5"/>
      <c r="E52" s="3"/>
      <c r="F52" s="56"/>
      <c r="G52" s="19"/>
    </row>
    <row r="53" spans="1:7" ht="22.5" hidden="1" customHeight="1">
      <c r="A53" s="14"/>
      <c r="B53" s="2"/>
      <c r="C53" s="2"/>
      <c r="D53" s="5"/>
      <c r="E53" s="3"/>
      <c r="F53" s="56"/>
      <c r="G53" s="19"/>
    </row>
    <row r="54" spans="1:7" ht="22.5" hidden="1" customHeight="1">
      <c r="A54" s="14"/>
      <c r="B54" s="2"/>
      <c r="C54" s="2"/>
      <c r="D54" s="5"/>
      <c r="E54" s="3"/>
      <c r="F54" s="56"/>
      <c r="G54" s="19"/>
    </row>
    <row r="55" spans="1:7" ht="22.5" hidden="1" customHeight="1">
      <c r="A55" s="14"/>
      <c r="B55" s="2"/>
      <c r="C55" s="2"/>
      <c r="D55" s="7"/>
      <c r="E55" s="3"/>
      <c r="F55" s="56"/>
      <c r="G55" s="19"/>
    </row>
    <row r="56" spans="1:7" ht="22.5" hidden="1" customHeight="1">
      <c r="A56" s="14"/>
      <c r="B56" s="2"/>
      <c r="C56" s="2"/>
      <c r="D56" s="5"/>
      <c r="E56" s="3"/>
      <c r="F56" s="56"/>
      <c r="G56" s="19"/>
    </row>
    <row r="57" spans="1:7" ht="22.5" hidden="1" customHeight="1">
      <c r="A57" s="14"/>
      <c r="B57" s="10"/>
      <c r="C57" s="16"/>
      <c r="D57" s="18"/>
      <c r="E57" s="3"/>
      <c r="F57" s="55"/>
      <c r="G57" s="17"/>
    </row>
    <row r="58" spans="1:7" ht="22.5" hidden="1" customHeight="1">
      <c r="A58" s="12"/>
      <c r="B58" s="15"/>
      <c r="C58" s="15"/>
      <c r="D58" s="24"/>
      <c r="E58" s="25"/>
      <c r="F58" s="57">
        <f>COUNTA($A$4:$A$57)+'Unit 8'!F58</f>
        <v>0</v>
      </c>
      <c r="G58" s="13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6" spans="6:6" hidden="1"/>
    <row r="67" spans="6:6" s="135" customFormat="1">
      <c r="F67" s="137"/>
    </row>
    <row r="68" spans="6:6" s="135" customFormat="1">
      <c r="F68" s="137"/>
    </row>
    <row r="69" spans="6:6" s="135" customFormat="1">
      <c r="F69" s="137"/>
    </row>
    <row r="70" spans="6:6" s="135" customFormat="1">
      <c r="F70" s="137"/>
    </row>
    <row r="71" spans="6:6" s="135" customFormat="1">
      <c r="F71" s="137"/>
    </row>
    <row r="72" spans="6:6" s="135" customFormat="1">
      <c r="F72" s="137"/>
    </row>
    <row r="73" spans="6:6" s="135" customFormat="1">
      <c r="F73" s="137"/>
    </row>
    <row r="74" spans="6:6" s="135" customFormat="1">
      <c r="F74" s="137"/>
    </row>
    <row r="75" spans="6:6" s="135" customFormat="1">
      <c r="F75" s="137"/>
    </row>
    <row r="76" spans="6:6" s="135" customFormat="1">
      <c r="F76" s="137"/>
    </row>
    <row r="77" spans="6:6" s="135" customFormat="1">
      <c r="F77" s="137"/>
    </row>
    <row r="78" spans="6:6" s="135" customFormat="1">
      <c r="F78" s="137"/>
    </row>
    <row r="79" spans="6:6" s="135" customFormat="1">
      <c r="F79" s="137"/>
    </row>
    <row r="80" spans="6:6" s="135" customFormat="1">
      <c r="F80" s="137"/>
    </row>
    <row r="81" spans="6:6" s="135" customFormat="1">
      <c r="F81" s="137"/>
    </row>
    <row r="82" spans="6:6" s="135" customFormat="1">
      <c r="F82" s="137"/>
    </row>
    <row r="83" spans="6:6" s="135" customFormat="1">
      <c r="F83" s="137"/>
    </row>
    <row r="84" spans="6:6" s="135" customFormat="1">
      <c r="F84" s="137"/>
    </row>
    <row r="85" spans="6:6" s="135" customFormat="1">
      <c r="F85" s="137"/>
    </row>
    <row r="86" spans="6:6" s="135" customFormat="1">
      <c r="F86" s="137"/>
    </row>
    <row r="87" spans="6:6" s="135" customFormat="1">
      <c r="F87" s="137"/>
    </row>
    <row r="88" spans="6:6" s="135" customFormat="1">
      <c r="F88" s="137"/>
    </row>
    <row r="89" spans="6:6" s="135" customFormat="1">
      <c r="F89" s="137"/>
    </row>
    <row r="90" spans="6:6" s="135" customFormat="1">
      <c r="F90" s="137"/>
    </row>
    <row r="91" spans="6:6" s="135" customFormat="1">
      <c r="F91" s="137"/>
    </row>
    <row r="92" spans="6:6" s="135" customFormat="1">
      <c r="F92" s="137"/>
    </row>
    <row r="93" spans="6:6" s="135" customFormat="1">
      <c r="F93" s="137"/>
    </row>
    <row r="94" spans="6:6" s="135" customFormat="1">
      <c r="F94" s="137"/>
    </row>
    <row r="95" spans="6:6" s="135" customFormat="1">
      <c r="F95" s="137"/>
    </row>
    <row r="96" spans="6:6" s="135" customFormat="1">
      <c r="F96" s="137"/>
    </row>
    <row r="97" spans="6:6" s="135" customFormat="1">
      <c r="F97" s="137"/>
    </row>
    <row r="98" spans="6:6" s="135" customFormat="1">
      <c r="F98" s="137"/>
    </row>
    <row r="99" spans="6:6" s="135" customFormat="1">
      <c r="F99" s="137"/>
    </row>
    <row r="100" spans="6:6" s="135" customFormat="1">
      <c r="F100" s="137"/>
    </row>
    <row r="101" spans="6:6" s="135" customFormat="1">
      <c r="F101" s="137"/>
    </row>
    <row r="102" spans="6:6" s="135" customFormat="1">
      <c r="F102" s="137"/>
    </row>
    <row r="103" spans="6:6" s="135" customFormat="1">
      <c r="F103" s="137"/>
    </row>
    <row r="104" spans="6:6" s="135" customFormat="1">
      <c r="F104" s="137"/>
    </row>
    <row r="105" spans="6:6" s="135" customFormat="1">
      <c r="F105" s="137"/>
    </row>
    <row r="106" spans="6:6" s="135" customFormat="1">
      <c r="F106" s="137"/>
    </row>
    <row r="107" spans="6:6" s="135" customFormat="1">
      <c r="F107" s="137"/>
    </row>
    <row r="108" spans="6:6" s="135" customFormat="1">
      <c r="F108" s="137"/>
    </row>
    <row r="109" spans="6:6" s="135" customFormat="1">
      <c r="F109" s="137"/>
    </row>
  </sheetData>
  <sortState ref="B4:F30">
    <sortCondition ref="B4"/>
  </sortState>
  <mergeCells count="2">
    <mergeCell ref="A1:B1"/>
    <mergeCell ref="E1:F1"/>
  </mergeCells>
  <conditionalFormatting sqref="A58:B58 G58 D4">
    <cfRule type="expression" dxfId="1164" priority="124">
      <formula>NOT(ISBLANK($A4))</formula>
    </cfRule>
  </conditionalFormatting>
  <conditionalFormatting sqref="H28:XFD40 H4:XFD25 A4:B40 H43:XFD57 A43:B57">
    <cfRule type="expression" dxfId="1163" priority="123">
      <formula>NOT(ISBLANK($A4))</formula>
    </cfRule>
  </conditionalFormatting>
  <conditionalFormatting sqref="G5">
    <cfRule type="expression" dxfId="1162" priority="122">
      <formula>NOT(ISBLANK($A5))</formula>
    </cfRule>
  </conditionalFormatting>
  <conditionalFormatting sqref="G57">
    <cfRule type="expression" dxfId="1161" priority="121">
      <formula>NOT(ISBLANK($A57))</formula>
    </cfRule>
  </conditionalFormatting>
  <conditionalFormatting sqref="G26">
    <cfRule type="expression" dxfId="1160" priority="115">
      <formula>NOT(ISBLANK($A26))</formula>
    </cfRule>
  </conditionalFormatting>
  <conditionalFormatting sqref="G23">
    <cfRule type="expression" dxfId="1159" priority="119">
      <formula>NOT(ISBLANK($A23))</formula>
    </cfRule>
  </conditionalFormatting>
  <conditionalFormatting sqref="G55">
    <cfRule type="expression" dxfId="1157" priority="117">
      <formula>NOT(ISBLANK($A55))</formula>
    </cfRule>
  </conditionalFormatting>
  <conditionalFormatting sqref="G53">
    <cfRule type="expression" dxfId="1156" priority="109">
      <formula>NOT(ISBLANK($A53))</formula>
    </cfRule>
  </conditionalFormatting>
  <conditionalFormatting sqref="G33">
    <cfRule type="expression" dxfId="1155" priority="113">
      <formula>NOT(ISBLANK($A33))</formula>
    </cfRule>
  </conditionalFormatting>
  <conditionalFormatting sqref="G31">
    <cfRule type="expression" dxfId="1154" priority="111">
      <formula>NOT(ISBLANK($A31))</formula>
    </cfRule>
  </conditionalFormatting>
  <conditionalFormatting sqref="G25">
    <cfRule type="expression" dxfId="1153" priority="52">
      <formula>NOT(ISBLANK($A25))</formula>
    </cfRule>
  </conditionalFormatting>
  <conditionalFormatting sqref="G22">
    <cfRule type="expression" dxfId="1152" priority="56">
      <formula>NOT(ISBLANK($A22))</formula>
    </cfRule>
  </conditionalFormatting>
  <conditionalFormatting sqref="G50:G52">
    <cfRule type="expression" dxfId="1151" priority="107">
      <formula>NOT(ISBLANK($A50))</formula>
    </cfRule>
  </conditionalFormatting>
  <conditionalFormatting sqref="G56">
    <cfRule type="expression" dxfId="1147" priority="105">
      <formula>NOT(ISBLANK($A56))</formula>
    </cfRule>
  </conditionalFormatting>
  <conditionalFormatting sqref="G54">
    <cfRule type="expression" dxfId="1145" priority="103">
      <formula>NOT(ISBLANK($A54))</formula>
    </cfRule>
  </conditionalFormatting>
  <conditionalFormatting sqref="G40">
    <cfRule type="expression" dxfId="1144" priority="97">
      <formula>NOT(ISBLANK($A40))</formula>
    </cfRule>
  </conditionalFormatting>
  <conditionalFormatting sqref="G37">
    <cfRule type="expression" dxfId="1143" priority="101">
      <formula>NOT(ISBLANK($A37))</formula>
    </cfRule>
  </conditionalFormatting>
  <conditionalFormatting sqref="G43">
    <cfRule type="expression" dxfId="1142" priority="95">
      <formula>NOT(ISBLANK($A43))</formula>
    </cfRule>
  </conditionalFormatting>
  <conditionalFormatting sqref="G39">
    <cfRule type="expression" dxfId="1141" priority="99">
      <formula>NOT(ISBLANK($A39))</formula>
    </cfRule>
  </conditionalFormatting>
  <conditionalFormatting sqref="G10">
    <cfRule type="expression" dxfId="1140" priority="74">
      <formula>NOT(ISBLANK($A10))</formula>
    </cfRule>
  </conditionalFormatting>
  <conditionalFormatting sqref="G18">
    <cfRule type="expression" dxfId="1139" priority="84">
      <formula>NOT(ISBLANK($A18))</formula>
    </cfRule>
  </conditionalFormatting>
  <conditionalFormatting sqref="A41:B42 H41:XFD42">
    <cfRule type="expression" dxfId="1138" priority="94">
      <formula>NOT(ISBLANK($A41))</formula>
    </cfRule>
  </conditionalFormatting>
  <conditionalFormatting sqref="G17">
    <cfRule type="expression" dxfId="1137" priority="62">
      <formula>NOT(ISBLANK($A17))</formula>
    </cfRule>
  </conditionalFormatting>
  <conditionalFormatting sqref="G27">
    <cfRule type="expression" dxfId="1136" priority="88">
      <formula>NOT(ISBLANK($A27))</formula>
    </cfRule>
  </conditionalFormatting>
  <conditionalFormatting sqref="G32">
    <cfRule type="expression" dxfId="1135" priority="92">
      <formula>NOT(ISBLANK($A32))</formula>
    </cfRule>
  </conditionalFormatting>
  <conditionalFormatting sqref="G20">
    <cfRule type="expression" dxfId="1134" priority="86">
      <formula>NOT(ISBLANK($A20))</formula>
    </cfRule>
  </conditionalFormatting>
  <conditionalFormatting sqref="G46">
    <cfRule type="expression" dxfId="1133" priority="90">
      <formula>NOT(ISBLANK($A46))</formula>
    </cfRule>
  </conditionalFormatting>
  <conditionalFormatting sqref="G13">
    <cfRule type="expression" dxfId="1132" priority="82">
      <formula>NOT(ISBLANK($A13))</formula>
    </cfRule>
  </conditionalFormatting>
  <conditionalFormatting sqref="G6">
    <cfRule type="expression" dxfId="1131" priority="78">
      <formula>NOT(ISBLANK($A6))</formula>
    </cfRule>
  </conditionalFormatting>
  <conditionalFormatting sqref="G24">
    <cfRule type="expression" dxfId="1130" priority="54">
      <formula>NOT(ISBLANK($A24))</formula>
    </cfRule>
  </conditionalFormatting>
  <conditionalFormatting sqref="G7">
    <cfRule type="expression" dxfId="1129" priority="76">
      <formula>NOT(ISBLANK($A7))</formula>
    </cfRule>
  </conditionalFormatting>
  <conditionalFormatting sqref="G28:G29">
    <cfRule type="expression" dxfId="1128" priority="50">
      <formula>NOT(ISBLANK($A28))</formula>
    </cfRule>
  </conditionalFormatting>
  <conditionalFormatting sqref="G14">
    <cfRule type="expression" dxfId="1127" priority="68">
      <formula>NOT(ISBLANK($A14))</formula>
    </cfRule>
  </conditionalFormatting>
  <conditionalFormatting sqref="G11">
    <cfRule type="expression" dxfId="1126" priority="72">
      <formula>NOT(ISBLANK($A11))</formula>
    </cfRule>
  </conditionalFormatting>
  <conditionalFormatting sqref="G15">
    <cfRule type="expression" dxfId="1125" priority="66">
      <formula>NOT(ISBLANK($A15))</formula>
    </cfRule>
  </conditionalFormatting>
  <conditionalFormatting sqref="G12">
    <cfRule type="expression" dxfId="1124" priority="70">
      <formula>NOT(ISBLANK($A12))</formula>
    </cfRule>
  </conditionalFormatting>
  <conditionalFormatting sqref="G16">
    <cfRule type="expression" dxfId="1123" priority="64">
      <formula>NOT(ISBLANK($A16))</formula>
    </cfRule>
  </conditionalFormatting>
  <conditionalFormatting sqref="G19">
    <cfRule type="expression" dxfId="1122" priority="60">
      <formula>NOT(ISBLANK($A19))</formula>
    </cfRule>
  </conditionalFormatting>
  <conditionalFormatting sqref="G21">
    <cfRule type="expression" dxfId="1121" priority="58">
      <formula>NOT(ISBLANK($A21))</formula>
    </cfRule>
  </conditionalFormatting>
  <conditionalFormatting sqref="G30">
    <cfRule type="expression" dxfId="1120" priority="48">
      <formula>NOT(ISBLANK($A30))</formula>
    </cfRule>
  </conditionalFormatting>
  <conditionalFormatting sqref="G34:G36">
    <cfRule type="expression" dxfId="1119" priority="46">
      <formula>NOT(ISBLANK($A34))</formula>
    </cfRule>
  </conditionalFormatting>
  <conditionalFormatting sqref="G38">
    <cfRule type="expression" dxfId="1118" priority="44">
      <formula>NOT(ISBLANK($A38))</formula>
    </cfRule>
  </conditionalFormatting>
  <conditionalFormatting sqref="G41:G42">
    <cfRule type="expression" dxfId="1117" priority="42">
      <formula>NOT(ISBLANK($A41))</formula>
    </cfRule>
  </conditionalFormatting>
  <conditionalFormatting sqref="G44:G45">
    <cfRule type="expression" dxfId="1116" priority="40">
      <formula>NOT(ISBLANK($A44))</formula>
    </cfRule>
  </conditionalFormatting>
  <conditionalFormatting sqref="G47:G49">
    <cfRule type="expression" dxfId="1115" priority="38">
      <formula>NOT(ISBLANK($A47))</formula>
    </cfRule>
  </conditionalFormatting>
  <conditionalFormatting sqref="G8">
    <cfRule type="expression" dxfId="1114" priority="36">
      <formula>NOT(ISBLANK($A8))</formula>
    </cfRule>
  </conditionalFormatting>
  <conditionalFormatting sqref="C19">
    <cfRule type="expression" dxfId="1112" priority="12">
      <formula>NOT(ISBLANK($A19))</formula>
    </cfRule>
  </conditionalFormatting>
  <conditionalFormatting sqref="C22">
    <cfRule type="expression" dxfId="1111" priority="10">
      <formula>NOT(ISBLANK($A22))</formula>
    </cfRule>
  </conditionalFormatting>
  <conditionalFormatting sqref="C24">
    <cfRule type="expression" dxfId="1110" priority="9">
      <formula>NOT(ISBLANK($A24))</formula>
    </cfRule>
  </conditionalFormatting>
  <conditionalFormatting sqref="G9">
    <cfRule type="expression" dxfId="1109" priority="33">
      <formula>NOT(ISBLANK($A9))</formula>
    </cfRule>
  </conditionalFormatting>
  <conditionalFormatting sqref="C28:C29">
    <cfRule type="expression" dxfId="1108" priority="7">
      <formula>NOT(ISBLANK($A28))</formula>
    </cfRule>
  </conditionalFormatting>
  <conditionalFormatting sqref="C58">
    <cfRule type="expression" dxfId="1107" priority="31">
      <formula>NOT(ISBLANK($A58))</formula>
    </cfRule>
  </conditionalFormatting>
  <conditionalFormatting sqref="C32:C40 C43:C57">
    <cfRule type="expression" dxfId="1106" priority="30">
      <formula>NOT(ISBLANK($A32))</formula>
    </cfRule>
  </conditionalFormatting>
  <conditionalFormatting sqref="C41:C42">
    <cfRule type="expression" dxfId="1105" priority="29">
      <formula>NOT(ISBLANK($A41))</formula>
    </cfRule>
  </conditionalFormatting>
  <conditionalFormatting sqref="D28:D40 D43:D58 D7:D25">
    <cfRule type="expression" dxfId="1104" priority="28">
      <formula>NOT(ISBLANK($A7))</formula>
    </cfRule>
  </conditionalFormatting>
  <conditionalFormatting sqref="D41:D42">
    <cfRule type="expression" dxfId="1103" priority="27">
      <formula>NOT(ISBLANK($A41))</formula>
    </cfRule>
  </conditionalFormatting>
  <conditionalFormatting sqref="D26">
    <cfRule type="expression" dxfId="1102" priority="26">
      <formula>NOT(ISBLANK($A26))</formula>
    </cfRule>
  </conditionalFormatting>
  <conditionalFormatting sqref="D6">
    <cfRule type="expression" dxfId="1101" priority="125">
      <formula>NOT(ISBLANK($A5))</formula>
    </cfRule>
  </conditionalFormatting>
  <conditionalFormatting sqref="C23">
    <cfRule type="expression" dxfId="1100" priority="25">
      <formula>NOT(ISBLANK($A23))</formula>
    </cfRule>
  </conditionalFormatting>
  <conditionalFormatting sqref="C26">
    <cfRule type="expression" dxfId="1099" priority="24">
      <formula>NOT(ISBLANK($A26))</formula>
    </cfRule>
  </conditionalFormatting>
  <conditionalFormatting sqref="C31">
    <cfRule type="expression" dxfId="1098" priority="23">
      <formula>NOT(ISBLANK($A31))</formula>
    </cfRule>
  </conditionalFormatting>
  <conditionalFormatting sqref="C27">
    <cfRule type="expression" dxfId="1097" priority="22">
      <formula>NOT(ISBLANK($A27))</formula>
    </cfRule>
  </conditionalFormatting>
  <conditionalFormatting sqref="C20">
    <cfRule type="expression" dxfId="1096" priority="21">
      <formula>NOT(ISBLANK($A20))</formula>
    </cfRule>
  </conditionalFormatting>
  <conditionalFormatting sqref="C18">
    <cfRule type="expression" dxfId="1095" priority="20">
      <formula>NOT(ISBLANK($A18))</formula>
    </cfRule>
  </conditionalFormatting>
  <conditionalFormatting sqref="C13">
    <cfRule type="expression" dxfId="1094" priority="19">
      <formula>NOT(ISBLANK($A13))</formula>
    </cfRule>
  </conditionalFormatting>
  <conditionalFormatting sqref="C11">
    <cfRule type="expression" dxfId="1093" priority="18">
      <formula>NOT(ISBLANK($A11))</formula>
    </cfRule>
  </conditionalFormatting>
  <conditionalFormatting sqref="C12">
    <cfRule type="expression" dxfId="1092" priority="17">
      <formula>NOT(ISBLANK($A12))</formula>
    </cfRule>
  </conditionalFormatting>
  <conditionalFormatting sqref="C14">
    <cfRule type="expression" dxfId="1091" priority="16">
      <formula>NOT(ISBLANK($A14))</formula>
    </cfRule>
  </conditionalFormatting>
  <conditionalFormatting sqref="C15">
    <cfRule type="expression" dxfId="1090" priority="15">
      <formula>NOT(ISBLANK($A15))</formula>
    </cfRule>
  </conditionalFormatting>
  <conditionalFormatting sqref="C16">
    <cfRule type="expression" dxfId="1089" priority="14">
      <formula>NOT(ISBLANK($A16))</formula>
    </cfRule>
  </conditionalFormatting>
  <conditionalFormatting sqref="C17">
    <cfRule type="expression" dxfId="1088" priority="13">
      <formula>NOT(ISBLANK($A17))</formula>
    </cfRule>
  </conditionalFormatting>
  <conditionalFormatting sqref="C21">
    <cfRule type="expression" dxfId="1087" priority="11">
      <formula>NOT(ISBLANK($A21))</formula>
    </cfRule>
  </conditionalFormatting>
  <conditionalFormatting sqref="C25">
    <cfRule type="expression" dxfId="1086" priority="8">
      <formula>NOT(ISBLANK($A25))</formula>
    </cfRule>
  </conditionalFormatting>
  <conditionalFormatting sqref="C30">
    <cfRule type="expression" dxfId="1085" priority="6">
      <formula>NOT(ISBLANK($A30))</formula>
    </cfRule>
  </conditionalFormatting>
  <hyperlinks>
    <hyperlink ref="C10" r:id="rId1"/>
    <hyperlink ref="C7" r:id="rId2"/>
    <hyperlink ref="C28" r:id="rId3"/>
    <hyperlink ref="C9" r:id="rId4"/>
    <hyperlink ref="C29" r:id="rId5"/>
    <hyperlink ref="C20" r:id="rId6"/>
    <hyperlink ref="C26" r:id="rId7"/>
    <hyperlink ref="C30" r:id="rId8"/>
    <hyperlink ref="C23" r:id="rId9"/>
    <hyperlink ref="C14" r:id="rId10"/>
    <hyperlink ref="C18" r:id="rId11"/>
    <hyperlink ref="C25" r:id="rId12"/>
    <hyperlink ref="C8" r:id="rId13"/>
    <hyperlink ref="C15" r:id="rId14"/>
    <hyperlink ref="C12" r:id="rId15"/>
    <hyperlink ref="C16" r:id="rId16"/>
    <hyperlink ref="C4" r:id="rId17"/>
    <hyperlink ref="C19" r:id="rId18"/>
    <hyperlink ref="C17" r:id="rId19"/>
    <hyperlink ref="C13" r:id="rId20"/>
    <hyperlink ref="C6" r:id="rId21"/>
    <hyperlink ref="C21" r:id="rId22"/>
    <hyperlink ref="C24" r:id="rId23"/>
    <hyperlink ref="C22" r:id="rId24"/>
    <hyperlink ref="C27" r:id="rId25"/>
    <hyperlink ref="C5" r:id="rId26"/>
    <hyperlink ref="C11" r:id="rId27"/>
  </hyperlinks>
  <pageMargins left="0.7" right="0.7" top="0.75" bottom="0.75" header="0.3" footer="0.3"/>
  <pageSetup orientation="portrait"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2" sqref="E1:F1048576"/>
    </sheetView>
  </sheetViews>
  <sheetFormatPr defaultColWidth="14.453125" defaultRowHeight="15.5"/>
  <cols>
    <col min="1" max="1" width="8.81640625" customWidth="1"/>
    <col min="2" max="2" width="13.26953125" customWidth="1"/>
    <col min="3" max="4" width="30.6328125" customWidth="1"/>
    <col min="5" max="5" width="51.6328125" customWidth="1"/>
    <col min="6" max="6" width="51.6328125" style="40" customWidth="1"/>
    <col min="7" max="7" width="14.26953125" hidden="1" customWidth="1"/>
  </cols>
  <sheetData>
    <row r="1" spans="1:7" s="43" customFormat="1" ht="52.5" customHeight="1">
      <c r="A1" s="151" t="s">
        <v>131</v>
      </c>
      <c r="B1" s="152"/>
      <c r="C1" s="64">
        <f ca="1">TODAY()</f>
        <v>42495</v>
      </c>
      <c r="D1" s="65" t="str">
        <f>CONCATENATE(COUNTA($A$4:$A$57), "/", COUNTA($C$4:$C$57), " Learned / Total  ")</f>
        <v xml:space="preserve">0/39 Learned / Total  </v>
      </c>
      <c r="E1" s="153" t="s">
        <v>33</v>
      </c>
      <c r="F1" s="154"/>
    </row>
    <row r="2" spans="1:7" s="43" customFormat="1" ht="6" customHeight="1" thickBot="1">
      <c r="A2" s="66"/>
      <c r="B2" s="67"/>
      <c r="C2" s="68"/>
      <c r="D2" s="69"/>
      <c r="E2" s="70"/>
      <c r="F2" s="71"/>
    </row>
    <row r="3" spans="1:7" s="43" customFormat="1" ht="30" customHeight="1">
      <c r="A3" s="138" t="s">
        <v>0</v>
      </c>
      <c r="B3" s="139" t="s">
        <v>1</v>
      </c>
      <c r="C3" s="93" t="s">
        <v>2</v>
      </c>
      <c r="D3" s="93" t="s">
        <v>132</v>
      </c>
      <c r="E3" s="94" t="s">
        <v>3</v>
      </c>
      <c r="F3" s="76" t="s">
        <v>4</v>
      </c>
    </row>
    <row r="4" spans="1:7" s="118" customFormat="1" ht="46" customHeight="1">
      <c r="A4" s="145"/>
      <c r="B4" s="142">
        <v>533</v>
      </c>
      <c r="C4" s="143" t="s">
        <v>121</v>
      </c>
      <c r="D4" s="97"/>
      <c r="E4" s="144"/>
      <c r="F4" s="97"/>
      <c r="G4" s="144"/>
    </row>
    <row r="5" spans="1:7" s="118" customFormat="1" ht="46" customHeight="1">
      <c r="A5" s="145"/>
      <c r="B5" s="142">
        <v>1017</v>
      </c>
      <c r="C5" s="143" t="s">
        <v>122</v>
      </c>
      <c r="D5" s="97"/>
      <c r="E5" s="144"/>
      <c r="F5" s="97"/>
      <c r="G5" s="145"/>
    </row>
    <row r="6" spans="1:7" s="118" customFormat="1" ht="46" customHeight="1">
      <c r="A6" s="145"/>
      <c r="B6" s="142">
        <v>1549</v>
      </c>
      <c r="C6" s="121" t="s">
        <v>111</v>
      </c>
      <c r="D6" s="97"/>
      <c r="E6" s="144"/>
      <c r="F6" s="97"/>
      <c r="G6" s="121"/>
    </row>
    <row r="7" spans="1:7" s="118" customFormat="1" ht="46" customHeight="1">
      <c r="A7" s="145"/>
      <c r="B7" s="142">
        <v>1574</v>
      </c>
      <c r="C7" s="121" t="s">
        <v>109</v>
      </c>
      <c r="D7" s="97"/>
      <c r="E7" s="144"/>
      <c r="F7" s="97"/>
      <c r="G7" s="121"/>
    </row>
    <row r="8" spans="1:7" s="118" customFormat="1" ht="46" customHeight="1">
      <c r="A8" s="145"/>
      <c r="B8" s="142">
        <v>1698</v>
      </c>
      <c r="C8" s="121" t="s">
        <v>102</v>
      </c>
      <c r="D8" s="97"/>
      <c r="E8" s="144"/>
      <c r="F8" s="97"/>
      <c r="G8" s="121"/>
    </row>
    <row r="9" spans="1:7" s="118" customFormat="1" ht="46" customHeight="1">
      <c r="A9" s="145"/>
      <c r="B9" s="142">
        <v>1858</v>
      </c>
      <c r="C9" s="121" t="s">
        <v>96</v>
      </c>
      <c r="D9" s="97"/>
      <c r="E9" s="144"/>
      <c r="F9" s="97"/>
      <c r="G9" s="121"/>
    </row>
    <row r="10" spans="1:7" s="118" customFormat="1" ht="46" customHeight="1">
      <c r="A10" s="145"/>
      <c r="B10" s="142">
        <v>2020</v>
      </c>
      <c r="C10" s="143" t="s">
        <v>124</v>
      </c>
      <c r="D10" s="97"/>
      <c r="E10" s="144"/>
      <c r="F10" s="97"/>
      <c r="G10" s="121"/>
    </row>
    <row r="11" spans="1:7" s="118" customFormat="1" ht="46" customHeight="1">
      <c r="A11" s="145"/>
      <c r="B11" s="142">
        <v>2435</v>
      </c>
      <c r="C11" s="121" t="s">
        <v>106</v>
      </c>
      <c r="D11" s="97"/>
      <c r="E11" s="144"/>
      <c r="F11" s="97"/>
      <c r="G11" s="121"/>
    </row>
    <row r="12" spans="1:7" s="118" customFormat="1" ht="46" customHeight="1">
      <c r="A12" s="145"/>
      <c r="B12" s="142">
        <v>2741</v>
      </c>
      <c r="C12" s="143" t="s">
        <v>119</v>
      </c>
      <c r="D12" s="97"/>
      <c r="E12" s="144"/>
      <c r="F12" s="97"/>
      <c r="G12" s="121"/>
    </row>
    <row r="13" spans="1:7" s="118" customFormat="1" ht="46" customHeight="1">
      <c r="A13" s="145"/>
      <c r="B13" s="142">
        <v>2802</v>
      </c>
      <c r="C13" s="121" t="s">
        <v>70</v>
      </c>
      <c r="D13" s="97"/>
      <c r="E13" s="144"/>
      <c r="F13" s="97"/>
      <c r="G13" s="121"/>
    </row>
    <row r="14" spans="1:7" s="118" customFormat="1" ht="46" customHeight="1">
      <c r="A14" s="145"/>
      <c r="B14" s="142">
        <v>2946</v>
      </c>
      <c r="C14" s="121" t="s">
        <v>73</v>
      </c>
      <c r="D14" s="97"/>
      <c r="E14" s="144"/>
      <c r="F14" s="97"/>
      <c r="G14" s="121"/>
    </row>
    <row r="15" spans="1:7" s="118" customFormat="1" ht="46" customHeight="1">
      <c r="A15" s="145"/>
      <c r="B15" s="142">
        <v>2975</v>
      </c>
      <c r="C15" s="121" t="s">
        <v>113</v>
      </c>
      <c r="D15" s="97"/>
      <c r="E15" s="144"/>
      <c r="F15" s="97"/>
      <c r="G15" s="121"/>
    </row>
    <row r="16" spans="1:7" s="118" customFormat="1" ht="46" customHeight="1">
      <c r="A16" s="145"/>
      <c r="B16" s="142">
        <v>3274</v>
      </c>
      <c r="C16" s="121" t="s">
        <v>74</v>
      </c>
      <c r="D16" s="97"/>
      <c r="E16" s="144"/>
      <c r="F16" s="97"/>
      <c r="G16" s="121"/>
    </row>
    <row r="17" spans="1:7" s="118" customFormat="1" ht="46" customHeight="1">
      <c r="A17" s="145"/>
      <c r="B17" s="142">
        <v>3382</v>
      </c>
      <c r="C17" s="121" t="s">
        <v>103</v>
      </c>
      <c r="D17" s="97"/>
      <c r="E17" s="144"/>
      <c r="F17" s="97"/>
      <c r="G17" s="121"/>
    </row>
    <row r="18" spans="1:7" s="118" customFormat="1" ht="46" customHeight="1">
      <c r="A18" s="145"/>
      <c r="B18" s="142">
        <v>3503</v>
      </c>
      <c r="C18" s="143" t="s">
        <v>126</v>
      </c>
      <c r="D18" s="97"/>
      <c r="E18" s="144"/>
      <c r="F18" s="97"/>
      <c r="G18" s="121"/>
    </row>
    <row r="19" spans="1:7" s="118" customFormat="1" ht="46" customHeight="1">
      <c r="A19" s="145"/>
      <c r="B19" s="142">
        <v>3563</v>
      </c>
      <c r="C19" s="143" t="s">
        <v>125</v>
      </c>
      <c r="D19" s="97"/>
      <c r="E19" s="144"/>
      <c r="F19" s="97"/>
      <c r="G19" s="121"/>
    </row>
    <row r="20" spans="1:7" s="118" customFormat="1" ht="46" customHeight="1">
      <c r="A20" s="145"/>
      <c r="B20" s="142">
        <v>3645</v>
      </c>
      <c r="C20" s="143" t="s">
        <v>128</v>
      </c>
      <c r="D20" s="97"/>
      <c r="E20" s="144"/>
      <c r="F20" s="97"/>
      <c r="G20" s="121"/>
    </row>
    <row r="21" spans="1:7" s="118" customFormat="1" ht="46" customHeight="1">
      <c r="A21" s="145"/>
      <c r="B21" s="142">
        <v>3648</v>
      </c>
      <c r="C21" s="121" t="s">
        <v>110</v>
      </c>
      <c r="D21" s="97"/>
      <c r="E21" s="144"/>
      <c r="F21" s="97"/>
      <c r="G21" s="121"/>
    </row>
    <row r="22" spans="1:7" s="118" customFormat="1" ht="46" customHeight="1">
      <c r="A22" s="145"/>
      <c r="B22" s="142">
        <v>3661</v>
      </c>
      <c r="C22" s="146" t="str">
        <f>HYPERLINK("http://dictionary.cambridge.org/dictionary/english/pond","pond")</f>
        <v>pond</v>
      </c>
      <c r="D22" s="97"/>
      <c r="E22" s="144"/>
      <c r="F22" s="97"/>
      <c r="G22" s="121"/>
    </row>
    <row r="23" spans="1:7" s="118" customFormat="1" ht="46" customHeight="1">
      <c r="A23" s="145"/>
      <c r="B23" s="142">
        <v>3770</v>
      </c>
      <c r="C23" s="121" t="s">
        <v>105</v>
      </c>
      <c r="D23" s="97"/>
      <c r="E23" s="144"/>
      <c r="F23" s="97"/>
      <c r="G23" s="121"/>
    </row>
    <row r="24" spans="1:7" s="118" customFormat="1" ht="46" customHeight="1">
      <c r="A24" s="145"/>
      <c r="B24" s="142">
        <v>3888</v>
      </c>
      <c r="C24" s="143" t="s">
        <v>127</v>
      </c>
      <c r="D24" s="147"/>
      <c r="E24" s="144"/>
      <c r="F24" s="147"/>
      <c r="G24" s="121"/>
    </row>
    <row r="25" spans="1:7" s="118" customFormat="1" ht="46" customHeight="1">
      <c r="A25" s="145"/>
      <c r="B25" s="142">
        <v>3894</v>
      </c>
      <c r="C25" s="143" t="s">
        <v>114</v>
      </c>
      <c r="D25" s="97"/>
      <c r="E25" s="144"/>
      <c r="F25" s="97"/>
      <c r="G25" s="121"/>
    </row>
    <row r="26" spans="1:7" s="118" customFormat="1" ht="46" customHeight="1">
      <c r="A26" s="145"/>
      <c r="B26" s="142">
        <v>3902</v>
      </c>
      <c r="C26" s="121" t="s">
        <v>108</v>
      </c>
      <c r="D26" s="97"/>
      <c r="E26" s="144"/>
      <c r="F26" s="97"/>
      <c r="G26" s="121"/>
    </row>
    <row r="27" spans="1:7" s="118" customFormat="1" ht="46" customHeight="1">
      <c r="A27" s="145"/>
      <c r="B27" s="142">
        <v>3948</v>
      </c>
      <c r="C27" s="143" t="s">
        <v>117</v>
      </c>
      <c r="D27" s="97"/>
      <c r="E27" s="144"/>
      <c r="F27" s="97"/>
      <c r="G27" s="121"/>
    </row>
    <row r="28" spans="1:7" s="118" customFormat="1" ht="46" customHeight="1">
      <c r="A28" s="145"/>
      <c r="B28" s="142">
        <v>4075</v>
      </c>
      <c r="C28" s="143" t="s">
        <v>115</v>
      </c>
      <c r="E28" s="144"/>
      <c r="G28" s="121"/>
    </row>
    <row r="29" spans="1:7" s="118" customFormat="1" ht="46" customHeight="1">
      <c r="A29" s="145"/>
      <c r="B29" s="142">
        <v>4106</v>
      </c>
      <c r="C29" s="121" t="s">
        <v>68</v>
      </c>
      <c r="E29" s="144"/>
      <c r="G29" s="121"/>
    </row>
    <row r="30" spans="1:7" s="118" customFormat="1" ht="46" customHeight="1">
      <c r="A30" s="145"/>
      <c r="B30" s="142">
        <v>4147</v>
      </c>
      <c r="C30" s="121" t="s">
        <v>112</v>
      </c>
      <c r="D30" s="97"/>
      <c r="E30" s="144"/>
      <c r="F30" s="97"/>
      <c r="G30" s="148"/>
    </row>
    <row r="31" spans="1:7" s="118" customFormat="1" ht="46" customHeight="1">
      <c r="A31" s="145"/>
      <c r="B31" s="142">
        <v>4167</v>
      </c>
      <c r="C31" s="121" t="s">
        <v>71</v>
      </c>
      <c r="D31" s="97"/>
      <c r="E31" s="144"/>
      <c r="F31" s="97"/>
      <c r="G31" s="121"/>
    </row>
    <row r="32" spans="1:7" s="118" customFormat="1" ht="46" customHeight="1">
      <c r="A32" s="145"/>
      <c r="B32" s="142">
        <v>4188</v>
      </c>
      <c r="C32" s="143" t="s">
        <v>116</v>
      </c>
      <c r="D32" s="97"/>
      <c r="E32" s="144"/>
      <c r="F32" s="97"/>
      <c r="G32" s="121"/>
    </row>
    <row r="33" spans="1:7" s="118" customFormat="1" ht="46" customHeight="1">
      <c r="A33" s="145"/>
      <c r="B33" s="142">
        <v>4194</v>
      </c>
      <c r="C33" s="121" t="s">
        <v>72</v>
      </c>
      <c r="D33" s="97"/>
      <c r="E33" s="144"/>
      <c r="F33" s="97"/>
      <c r="G33" s="121"/>
    </row>
    <row r="34" spans="1:7" s="118" customFormat="1" ht="46" customHeight="1">
      <c r="A34" s="145"/>
      <c r="B34" s="142">
        <v>4341</v>
      </c>
      <c r="C34" s="121" t="s">
        <v>67</v>
      </c>
      <c r="D34" s="97"/>
      <c r="E34" s="144"/>
      <c r="F34" s="97"/>
      <c r="G34" s="121"/>
    </row>
    <row r="35" spans="1:7" s="118" customFormat="1" ht="46" customHeight="1">
      <c r="A35" s="145"/>
      <c r="B35" s="142">
        <v>4371</v>
      </c>
      <c r="C35" s="121" t="s">
        <v>104</v>
      </c>
      <c r="D35" s="97"/>
      <c r="E35" s="144"/>
      <c r="F35" s="97"/>
      <c r="G35" s="121"/>
    </row>
    <row r="36" spans="1:7" s="118" customFormat="1" ht="46" customHeight="1">
      <c r="A36" s="145"/>
      <c r="B36" s="142">
        <v>4444</v>
      </c>
      <c r="C36" s="143" t="s">
        <v>129</v>
      </c>
      <c r="D36" s="97"/>
      <c r="E36" s="144"/>
      <c r="F36" s="97"/>
      <c r="G36" s="121"/>
    </row>
    <row r="37" spans="1:7" s="118" customFormat="1" ht="46" customHeight="1">
      <c r="A37" s="145"/>
      <c r="B37" s="142">
        <v>4672</v>
      </c>
      <c r="C37" s="143" t="s">
        <v>120</v>
      </c>
      <c r="D37" s="97"/>
      <c r="E37" s="144"/>
      <c r="F37" s="97"/>
      <c r="G37" s="121"/>
    </row>
    <row r="38" spans="1:7" s="118" customFormat="1" ht="46" customHeight="1">
      <c r="A38" s="145"/>
      <c r="B38" s="142">
        <v>4731</v>
      </c>
      <c r="C38" s="121" t="s">
        <v>69</v>
      </c>
      <c r="D38" s="97"/>
      <c r="E38" s="144"/>
      <c r="F38" s="97"/>
      <c r="G38" s="121"/>
    </row>
    <row r="39" spans="1:7" s="118" customFormat="1" ht="46" customHeight="1">
      <c r="A39" s="145"/>
      <c r="B39" s="142">
        <v>4820</v>
      </c>
      <c r="C39" s="121" t="s">
        <v>107</v>
      </c>
      <c r="D39" s="97"/>
      <c r="E39" s="144"/>
      <c r="F39" s="97"/>
      <c r="G39" s="121"/>
    </row>
    <row r="40" spans="1:7" s="118" customFormat="1" ht="46" customHeight="1">
      <c r="A40" s="145"/>
      <c r="B40" s="142">
        <v>4821</v>
      </c>
      <c r="C40" s="143" t="s">
        <v>123</v>
      </c>
      <c r="D40" s="97"/>
      <c r="E40" s="144"/>
      <c r="F40" s="97"/>
      <c r="G40" s="121"/>
    </row>
    <row r="41" spans="1:7" s="118" customFormat="1" ht="46" customHeight="1">
      <c r="A41" s="145"/>
      <c r="B41" s="142">
        <v>4965</v>
      </c>
      <c r="C41" s="143" t="s">
        <v>118</v>
      </c>
      <c r="D41" s="97"/>
      <c r="E41" s="144"/>
      <c r="F41" s="97"/>
      <c r="G41" s="121"/>
    </row>
    <row r="42" spans="1:7" s="118" customFormat="1" ht="46" customHeight="1">
      <c r="A42" s="145"/>
      <c r="B42" s="142">
        <v>4976</v>
      </c>
      <c r="C42" s="143" t="s">
        <v>130</v>
      </c>
      <c r="D42" s="97"/>
      <c r="E42" s="144"/>
      <c r="F42" s="97"/>
      <c r="G42" s="121"/>
    </row>
    <row r="43" spans="1:7" ht="22.5" hidden="1" customHeight="1">
      <c r="A43" s="140"/>
      <c r="B43" s="47"/>
      <c r="C43" s="60"/>
      <c r="D43" s="48"/>
      <c r="E43" s="113"/>
      <c r="F43" s="48"/>
      <c r="G43" s="141"/>
    </row>
    <row r="44" spans="1:7" ht="22.5" hidden="1" customHeight="1">
      <c r="A44" s="14"/>
      <c r="B44" s="2"/>
      <c r="C44" s="35"/>
      <c r="D44" s="5"/>
      <c r="E44" s="3"/>
      <c r="F44" s="5"/>
      <c r="G44" s="19"/>
    </row>
    <row r="45" spans="1:7" ht="22.5" hidden="1" customHeight="1">
      <c r="A45" s="14"/>
      <c r="B45" s="2"/>
      <c r="C45" s="35"/>
      <c r="D45" s="5"/>
      <c r="E45" s="3"/>
      <c r="F45" s="5"/>
      <c r="G45" s="19"/>
    </row>
    <row r="46" spans="1:7" ht="22.5" hidden="1" customHeight="1">
      <c r="A46" s="14"/>
      <c r="B46" s="2"/>
      <c r="C46" s="2"/>
      <c r="D46" s="5"/>
      <c r="E46" s="3"/>
      <c r="F46" s="5"/>
      <c r="G46" s="19"/>
    </row>
    <row r="47" spans="1:7" ht="22.5" hidden="1" customHeight="1">
      <c r="A47" s="14"/>
      <c r="B47" s="2"/>
      <c r="C47" s="2"/>
      <c r="D47" s="5"/>
      <c r="E47" s="3"/>
      <c r="F47" s="35"/>
      <c r="G47" s="19"/>
    </row>
    <row r="48" spans="1:7" ht="22.5" hidden="1" customHeight="1">
      <c r="A48" s="14"/>
      <c r="B48" s="2"/>
      <c r="C48" s="2"/>
      <c r="D48" s="5"/>
      <c r="E48" s="3"/>
      <c r="F48" s="35"/>
      <c r="G48" s="19"/>
    </row>
    <row r="49" spans="1:7" ht="22.5" hidden="1" customHeight="1">
      <c r="A49" s="14"/>
      <c r="B49" s="2"/>
      <c r="C49" s="2"/>
      <c r="D49" s="8"/>
      <c r="E49" s="3"/>
      <c r="F49" s="35"/>
      <c r="G49" s="19"/>
    </row>
    <row r="50" spans="1:7" ht="22.5" hidden="1" customHeight="1">
      <c r="A50" s="14"/>
      <c r="B50" s="2"/>
      <c r="C50" s="2"/>
      <c r="D50" s="5"/>
      <c r="E50" s="3"/>
      <c r="F50" s="35"/>
      <c r="G50" s="19"/>
    </row>
    <row r="51" spans="1:7" ht="22.5" hidden="1" customHeight="1">
      <c r="A51" s="14"/>
      <c r="B51" s="2"/>
      <c r="C51" s="2"/>
      <c r="D51" s="5"/>
      <c r="E51" s="3"/>
      <c r="F51" s="35"/>
      <c r="G51" s="19"/>
    </row>
    <row r="52" spans="1:7" ht="22.5" hidden="1" customHeight="1">
      <c r="A52" s="14"/>
      <c r="B52" s="2"/>
      <c r="C52" s="2"/>
      <c r="D52" s="5"/>
      <c r="E52" s="3"/>
      <c r="F52" s="35"/>
      <c r="G52" s="19"/>
    </row>
    <row r="53" spans="1:7" ht="22.5" hidden="1" customHeight="1">
      <c r="A53" s="14"/>
      <c r="B53" s="2"/>
      <c r="C53" s="2"/>
      <c r="D53" s="5"/>
      <c r="E53" s="3"/>
      <c r="F53" s="35"/>
      <c r="G53" s="19"/>
    </row>
    <row r="54" spans="1:7" ht="22.5" hidden="1" customHeight="1">
      <c r="A54" s="14"/>
      <c r="B54" s="2"/>
      <c r="C54" s="2"/>
      <c r="D54" s="5"/>
      <c r="E54" s="3"/>
      <c r="F54" s="35"/>
      <c r="G54" s="19"/>
    </row>
    <row r="55" spans="1:7" ht="22.5" hidden="1" customHeight="1">
      <c r="A55" s="14"/>
      <c r="B55" s="2"/>
      <c r="C55" s="2"/>
      <c r="D55" s="7"/>
      <c r="E55" s="3"/>
      <c r="F55" s="35"/>
      <c r="G55" s="19"/>
    </row>
    <row r="56" spans="1:7" ht="22.5" hidden="1" customHeight="1">
      <c r="A56" s="14"/>
      <c r="B56" s="2"/>
      <c r="C56" s="2"/>
      <c r="D56" s="5"/>
      <c r="E56" s="3"/>
      <c r="F56" s="35"/>
      <c r="G56" s="19"/>
    </row>
    <row r="57" spans="1:7" ht="22.5" hidden="1" customHeight="1">
      <c r="A57" s="14"/>
      <c r="B57" s="10"/>
      <c r="C57" s="16"/>
      <c r="D57" s="18"/>
      <c r="E57" s="3"/>
      <c r="F57" s="17"/>
      <c r="G57" s="17"/>
    </row>
    <row r="58" spans="1:7" ht="22.5" hidden="1" customHeight="1">
      <c r="A58" s="12"/>
      <c r="B58" s="15"/>
      <c r="C58" s="15"/>
      <c r="D58" s="24"/>
      <c r="E58" s="25"/>
      <c r="F58" s="54">
        <f>COUNTA($A$4:$A$57)+'Unit 9'!F58</f>
        <v>0</v>
      </c>
      <c r="G58" s="13"/>
    </row>
    <row r="59" spans="1:7" hidden="1"/>
    <row r="60" spans="1:7" hidden="1"/>
    <row r="61" spans="1:7" hidden="1"/>
    <row r="62" spans="1:7" hidden="1"/>
    <row r="63" spans="1:7" hidden="1"/>
    <row r="64" spans="1:7" hidden="1"/>
    <row r="65" spans="6:6" hidden="1"/>
    <row r="69" spans="6:6" s="135" customFormat="1">
      <c r="F69" s="136"/>
    </row>
    <row r="70" spans="6:6" s="135" customFormat="1">
      <c r="F70" s="136"/>
    </row>
    <row r="71" spans="6:6" s="135" customFormat="1">
      <c r="F71" s="136"/>
    </row>
    <row r="72" spans="6:6" s="135" customFormat="1">
      <c r="F72" s="136"/>
    </row>
    <row r="73" spans="6:6" s="135" customFormat="1">
      <c r="F73" s="136"/>
    </row>
    <row r="74" spans="6:6" s="135" customFormat="1">
      <c r="F74" s="136"/>
    </row>
    <row r="75" spans="6:6" s="135" customFormat="1">
      <c r="F75" s="136"/>
    </row>
    <row r="76" spans="6:6" s="135" customFormat="1">
      <c r="F76" s="136"/>
    </row>
    <row r="77" spans="6:6" s="135" customFormat="1">
      <c r="F77" s="136"/>
    </row>
    <row r="78" spans="6:6" s="135" customFormat="1">
      <c r="F78" s="136"/>
    </row>
    <row r="79" spans="6:6" s="135" customFormat="1">
      <c r="F79" s="136"/>
    </row>
    <row r="80" spans="6:6" s="135" customFormat="1">
      <c r="F80" s="136"/>
    </row>
    <row r="81" spans="6:6" s="135" customFormat="1">
      <c r="F81" s="136"/>
    </row>
    <row r="82" spans="6:6" s="135" customFormat="1">
      <c r="F82" s="136"/>
    </row>
    <row r="83" spans="6:6" s="135" customFormat="1">
      <c r="F83" s="136"/>
    </row>
    <row r="84" spans="6:6" s="135" customFormat="1">
      <c r="F84" s="136"/>
    </row>
    <row r="85" spans="6:6" s="135" customFormat="1">
      <c r="F85" s="136"/>
    </row>
    <row r="86" spans="6:6" s="135" customFormat="1">
      <c r="F86" s="136"/>
    </row>
    <row r="87" spans="6:6" s="135" customFormat="1">
      <c r="F87" s="136"/>
    </row>
    <row r="88" spans="6:6" s="135" customFormat="1">
      <c r="F88" s="136"/>
    </row>
    <row r="89" spans="6:6" s="135" customFormat="1">
      <c r="F89" s="136"/>
    </row>
    <row r="90" spans="6:6" s="135" customFormat="1">
      <c r="F90" s="136"/>
    </row>
    <row r="91" spans="6:6" s="135" customFormat="1">
      <c r="F91" s="136"/>
    </row>
    <row r="92" spans="6:6" s="135" customFormat="1">
      <c r="F92" s="136"/>
    </row>
    <row r="93" spans="6:6" s="135" customFormat="1">
      <c r="F93" s="136"/>
    </row>
    <row r="94" spans="6:6" s="135" customFormat="1">
      <c r="F94" s="136"/>
    </row>
    <row r="95" spans="6:6" s="135" customFormat="1">
      <c r="F95" s="136"/>
    </row>
    <row r="96" spans="6:6" s="135" customFormat="1">
      <c r="F96" s="136"/>
    </row>
    <row r="97" spans="6:6" s="135" customFormat="1">
      <c r="F97" s="136"/>
    </row>
    <row r="98" spans="6:6" s="135" customFormat="1">
      <c r="F98" s="136"/>
    </row>
    <row r="99" spans="6:6" s="135" customFormat="1">
      <c r="F99" s="136"/>
    </row>
    <row r="100" spans="6:6" s="135" customFormat="1">
      <c r="F100" s="136"/>
    </row>
    <row r="101" spans="6:6" s="135" customFormat="1">
      <c r="F101" s="136"/>
    </row>
    <row r="102" spans="6:6" s="135" customFormat="1">
      <c r="F102" s="136"/>
    </row>
    <row r="103" spans="6:6" s="135" customFormat="1">
      <c r="F103" s="136"/>
    </row>
    <row r="104" spans="6:6" s="135" customFormat="1">
      <c r="F104" s="136"/>
    </row>
    <row r="105" spans="6:6" s="135" customFormat="1">
      <c r="F105" s="136"/>
    </row>
    <row r="106" spans="6:6" s="135" customFormat="1">
      <c r="F106" s="136"/>
    </row>
    <row r="107" spans="6:6" s="135" customFormat="1">
      <c r="F107" s="136"/>
    </row>
    <row r="108" spans="6:6" s="135" customFormat="1">
      <c r="F108" s="136"/>
    </row>
    <row r="109" spans="6:6" s="135" customFormat="1">
      <c r="F109" s="136"/>
    </row>
    <row r="110" spans="6:6" s="135" customFormat="1">
      <c r="F110" s="136"/>
    </row>
    <row r="111" spans="6:6" s="135" customFormat="1">
      <c r="F111" s="136"/>
    </row>
    <row r="112" spans="6:6" s="135" customFormat="1">
      <c r="F112" s="136"/>
    </row>
    <row r="113" spans="6:6" s="135" customFormat="1">
      <c r="F113" s="136"/>
    </row>
    <row r="114" spans="6:6" s="135" customFormat="1">
      <c r="F114" s="136"/>
    </row>
    <row r="115" spans="6:6" s="135" customFormat="1">
      <c r="F115" s="136"/>
    </row>
    <row r="116" spans="6:6" s="135" customFormat="1">
      <c r="F116" s="136"/>
    </row>
    <row r="117" spans="6:6" s="135" customFormat="1">
      <c r="F117" s="136"/>
    </row>
    <row r="118" spans="6:6" s="135" customFormat="1">
      <c r="F118" s="136"/>
    </row>
    <row r="119" spans="6:6" s="135" customFormat="1">
      <c r="F119" s="136"/>
    </row>
    <row r="120" spans="6:6" s="135" customFormat="1">
      <c r="F120" s="136"/>
    </row>
    <row r="121" spans="6:6" s="135" customFormat="1">
      <c r="F121" s="136"/>
    </row>
    <row r="122" spans="6:6" s="135" customFormat="1">
      <c r="F122" s="136"/>
    </row>
    <row r="123" spans="6:6" s="135" customFormat="1">
      <c r="F123" s="136"/>
    </row>
    <row r="124" spans="6:6" s="135" customFormat="1">
      <c r="F124" s="136"/>
    </row>
    <row r="125" spans="6:6" s="135" customFormat="1">
      <c r="F125" s="136"/>
    </row>
    <row r="126" spans="6:6" s="135" customFormat="1">
      <c r="F126" s="136"/>
    </row>
    <row r="127" spans="6:6" s="135" customFormat="1">
      <c r="F127" s="136"/>
    </row>
    <row r="128" spans="6:6" s="135" customFormat="1">
      <c r="F128" s="136"/>
    </row>
    <row r="129" spans="6:6" s="135" customFormat="1">
      <c r="F129" s="136"/>
    </row>
    <row r="130" spans="6:6" s="135" customFormat="1">
      <c r="F130" s="136"/>
    </row>
    <row r="131" spans="6:6" s="135" customFormat="1">
      <c r="F131" s="136"/>
    </row>
    <row r="132" spans="6:6" s="135" customFormat="1">
      <c r="F132" s="136"/>
    </row>
    <row r="133" spans="6:6" s="135" customFormat="1">
      <c r="F133" s="136"/>
    </row>
    <row r="134" spans="6:6" s="135" customFormat="1">
      <c r="F134" s="136"/>
    </row>
    <row r="135" spans="6:6" s="135" customFormat="1">
      <c r="F135" s="136"/>
    </row>
    <row r="136" spans="6:6" s="135" customFormat="1">
      <c r="F136" s="136"/>
    </row>
    <row r="137" spans="6:6" s="135" customFormat="1">
      <c r="F137" s="136"/>
    </row>
    <row r="138" spans="6:6" s="135" customFormat="1">
      <c r="F138" s="136"/>
    </row>
    <row r="139" spans="6:6" s="135" customFormat="1">
      <c r="F139" s="136"/>
    </row>
    <row r="140" spans="6:6" s="135" customFormat="1">
      <c r="F140" s="136"/>
    </row>
    <row r="141" spans="6:6" s="135" customFormat="1">
      <c r="F141" s="136"/>
    </row>
    <row r="142" spans="6:6" s="135" customFormat="1">
      <c r="F142" s="136"/>
    </row>
    <row r="143" spans="6:6" s="135" customFormat="1">
      <c r="F143" s="136"/>
    </row>
    <row r="144" spans="6:6" s="135" customFormat="1">
      <c r="F144" s="136"/>
    </row>
    <row r="145" spans="6:6" s="135" customFormat="1">
      <c r="F145" s="136"/>
    </row>
  </sheetData>
  <sortState ref="B4:F42">
    <sortCondition ref="B4"/>
  </sortState>
  <mergeCells count="2">
    <mergeCell ref="A1:B1"/>
    <mergeCell ref="E1:F1"/>
  </mergeCells>
  <conditionalFormatting sqref="A58:B58 G58 D4">
    <cfRule type="expression" dxfId="1079" priority="143">
      <formula>NOT(ISBLANK($A4))</formula>
    </cfRule>
  </conditionalFormatting>
  <conditionalFormatting sqref="H28:XFD40 H4:XFD24 A4:B24 H43:XFD57 A43:B57 A26:B40">
    <cfRule type="expression" dxfId="1078" priority="142">
      <formula>NOT(ISBLANK($A4))</formula>
    </cfRule>
  </conditionalFormatting>
  <conditionalFormatting sqref="G5">
    <cfRule type="expression" dxfId="1077" priority="141">
      <formula>NOT(ISBLANK($A5))</formula>
    </cfRule>
  </conditionalFormatting>
  <conditionalFormatting sqref="G57">
    <cfRule type="expression" dxfId="1076" priority="140">
      <formula>NOT(ISBLANK($A57))</formula>
    </cfRule>
  </conditionalFormatting>
  <conditionalFormatting sqref="G23">
    <cfRule type="expression" dxfId="1075" priority="138">
      <formula>NOT(ISBLANK($A23))</formula>
    </cfRule>
  </conditionalFormatting>
  <conditionalFormatting sqref="G55">
    <cfRule type="expression" dxfId="1073" priority="136">
      <formula>NOT(ISBLANK($A55))</formula>
    </cfRule>
  </conditionalFormatting>
  <conditionalFormatting sqref="G33">
    <cfRule type="expression" dxfId="1072" priority="132">
      <formula>NOT(ISBLANK($A33))</formula>
    </cfRule>
  </conditionalFormatting>
  <conditionalFormatting sqref="G26">
    <cfRule type="expression" dxfId="1071" priority="134">
      <formula>NOT(ISBLANK($A26))</formula>
    </cfRule>
  </conditionalFormatting>
  <conditionalFormatting sqref="G22">
    <cfRule type="expression" dxfId="1070" priority="75">
      <formula>NOT(ISBLANK($A22))</formula>
    </cfRule>
  </conditionalFormatting>
  <conditionalFormatting sqref="G31">
    <cfRule type="expression" dxfId="1069" priority="130">
      <formula>NOT(ISBLANK($A31))</formula>
    </cfRule>
  </conditionalFormatting>
  <conditionalFormatting sqref="G53">
    <cfRule type="expression" dxfId="1067" priority="128">
      <formula>NOT(ISBLANK($A53))</formula>
    </cfRule>
  </conditionalFormatting>
  <conditionalFormatting sqref="G50:G52">
    <cfRule type="expression" dxfId="1065" priority="126">
      <formula>NOT(ISBLANK($A50))</formula>
    </cfRule>
  </conditionalFormatting>
  <conditionalFormatting sqref="G56">
    <cfRule type="expression" dxfId="1063" priority="124">
      <formula>NOT(ISBLANK($A56))</formula>
    </cfRule>
  </conditionalFormatting>
  <conditionalFormatting sqref="G54">
    <cfRule type="expression" dxfId="1061" priority="122">
      <formula>NOT(ISBLANK($A54))</formula>
    </cfRule>
  </conditionalFormatting>
  <conditionalFormatting sqref="G37">
    <cfRule type="expression" dxfId="1060" priority="120">
      <formula>NOT(ISBLANK($A37))</formula>
    </cfRule>
  </conditionalFormatting>
  <conditionalFormatting sqref="G39">
    <cfRule type="expression" dxfId="1059" priority="118">
      <formula>NOT(ISBLANK($A39))</formula>
    </cfRule>
  </conditionalFormatting>
  <conditionalFormatting sqref="G40">
    <cfRule type="expression" dxfId="1058" priority="116">
      <formula>NOT(ISBLANK($A40))</formula>
    </cfRule>
  </conditionalFormatting>
  <conditionalFormatting sqref="G43">
    <cfRule type="expression" dxfId="1057" priority="114">
      <formula>NOT(ISBLANK($A43))</formula>
    </cfRule>
  </conditionalFormatting>
  <conditionalFormatting sqref="G10">
    <cfRule type="expression" dxfId="1056" priority="93">
      <formula>NOT(ISBLANK($A10))</formula>
    </cfRule>
  </conditionalFormatting>
  <conditionalFormatting sqref="G18">
    <cfRule type="expression" dxfId="1055" priority="103">
      <formula>NOT(ISBLANK($A18))</formula>
    </cfRule>
  </conditionalFormatting>
  <conditionalFormatting sqref="A41:B42 H41:XFD42">
    <cfRule type="expression" dxfId="1054" priority="113">
      <formula>NOT(ISBLANK($A41))</formula>
    </cfRule>
  </conditionalFormatting>
  <conditionalFormatting sqref="G17">
    <cfRule type="expression" dxfId="1053" priority="81">
      <formula>NOT(ISBLANK($A17))</formula>
    </cfRule>
  </conditionalFormatting>
  <conditionalFormatting sqref="G32">
    <cfRule type="expression" dxfId="1052" priority="111">
      <formula>NOT(ISBLANK($A32))</formula>
    </cfRule>
  </conditionalFormatting>
  <conditionalFormatting sqref="G46">
    <cfRule type="expression" dxfId="1051" priority="109">
      <formula>NOT(ISBLANK($A46))</formula>
    </cfRule>
  </conditionalFormatting>
  <conditionalFormatting sqref="G27">
    <cfRule type="expression" dxfId="1050" priority="107">
      <formula>NOT(ISBLANK($A27))</formula>
    </cfRule>
  </conditionalFormatting>
  <conditionalFormatting sqref="G20">
    <cfRule type="expression" dxfId="1049" priority="105">
      <formula>NOT(ISBLANK($A20))</formula>
    </cfRule>
  </conditionalFormatting>
  <conditionalFormatting sqref="G13">
    <cfRule type="expression" dxfId="1048" priority="101">
      <formula>NOT(ISBLANK($A13))</formula>
    </cfRule>
  </conditionalFormatting>
  <conditionalFormatting sqref="G38">
    <cfRule type="expression" dxfId="1047" priority="63">
      <formula>NOT(ISBLANK($A38))</formula>
    </cfRule>
  </conditionalFormatting>
  <conditionalFormatting sqref="G6">
    <cfRule type="expression" dxfId="1046" priority="97">
      <formula>NOT(ISBLANK($A6))</formula>
    </cfRule>
  </conditionalFormatting>
  <conditionalFormatting sqref="G7">
    <cfRule type="expression" dxfId="1045" priority="95">
      <formula>NOT(ISBLANK($A7))</formula>
    </cfRule>
  </conditionalFormatting>
  <conditionalFormatting sqref="G11">
    <cfRule type="expression" dxfId="1044" priority="91">
      <formula>NOT(ISBLANK($A11))</formula>
    </cfRule>
  </conditionalFormatting>
  <conditionalFormatting sqref="G16">
    <cfRule type="expression" dxfId="1043" priority="83">
      <formula>NOT(ISBLANK($A16))</formula>
    </cfRule>
  </conditionalFormatting>
  <conditionalFormatting sqref="G12">
    <cfRule type="expression" dxfId="1042" priority="89">
      <formula>NOT(ISBLANK($A12))</formula>
    </cfRule>
  </conditionalFormatting>
  <conditionalFormatting sqref="G14">
    <cfRule type="expression" dxfId="1041" priority="87">
      <formula>NOT(ISBLANK($A14))</formula>
    </cfRule>
  </conditionalFormatting>
  <conditionalFormatting sqref="G15">
    <cfRule type="expression" dxfId="1040" priority="85">
      <formula>NOT(ISBLANK($A15))</formula>
    </cfRule>
  </conditionalFormatting>
  <conditionalFormatting sqref="G19">
    <cfRule type="expression" dxfId="1039" priority="79">
      <formula>NOT(ISBLANK($A19))</formula>
    </cfRule>
  </conditionalFormatting>
  <conditionalFormatting sqref="G21">
    <cfRule type="expression" dxfId="1038" priority="77">
      <formula>NOT(ISBLANK($A21))</formula>
    </cfRule>
  </conditionalFormatting>
  <conditionalFormatting sqref="G24">
    <cfRule type="expression" dxfId="1037" priority="73">
      <formula>NOT(ISBLANK($A24))</formula>
    </cfRule>
  </conditionalFormatting>
  <conditionalFormatting sqref="G30">
    <cfRule type="expression" dxfId="1036" priority="67">
      <formula>NOT(ISBLANK($A30))</formula>
    </cfRule>
  </conditionalFormatting>
  <conditionalFormatting sqref="G28:G29">
    <cfRule type="expression" dxfId="1035" priority="69">
      <formula>NOT(ISBLANK($A28))</formula>
    </cfRule>
  </conditionalFormatting>
  <conditionalFormatting sqref="G34:G36">
    <cfRule type="expression" dxfId="1034" priority="65">
      <formula>NOT(ISBLANK($A34))</formula>
    </cfRule>
  </conditionalFormatting>
  <conditionalFormatting sqref="G41:G42">
    <cfRule type="expression" dxfId="1033" priority="61">
      <formula>NOT(ISBLANK($A41))</formula>
    </cfRule>
  </conditionalFormatting>
  <conditionalFormatting sqref="G44:G45">
    <cfRule type="expression" dxfId="1032" priority="59">
      <formula>NOT(ISBLANK($A44))</formula>
    </cfRule>
  </conditionalFormatting>
  <conditionalFormatting sqref="G47:G49">
    <cfRule type="expression" dxfId="1030" priority="57">
      <formula>NOT(ISBLANK($A47))</formula>
    </cfRule>
  </conditionalFormatting>
  <conditionalFormatting sqref="G8">
    <cfRule type="expression" dxfId="1029" priority="55">
      <formula>NOT(ISBLANK($A8))</formula>
    </cfRule>
  </conditionalFormatting>
  <conditionalFormatting sqref="G9">
    <cfRule type="expression" dxfId="1028" priority="52">
      <formula>NOT(ISBLANK($A9))</formula>
    </cfRule>
  </conditionalFormatting>
  <conditionalFormatting sqref="D41:D42">
    <cfRule type="expression" dxfId="1027" priority="46">
      <formula>NOT(ISBLANK($A41))</formula>
    </cfRule>
  </conditionalFormatting>
  <conditionalFormatting sqref="C58">
    <cfRule type="expression" dxfId="1026" priority="50">
      <formula>NOT(ISBLANK($A58))</formula>
    </cfRule>
  </conditionalFormatting>
  <conditionalFormatting sqref="C46:C57">
    <cfRule type="expression" dxfId="1025" priority="49">
      <formula>NOT(ISBLANK($A46))</formula>
    </cfRule>
  </conditionalFormatting>
  <conditionalFormatting sqref="C34:C36">
    <cfRule type="expression" dxfId="1024" priority="12">
      <formula>NOT(ISBLANK($A34))</formula>
    </cfRule>
  </conditionalFormatting>
  <conditionalFormatting sqref="D28:D40 D43:D58 D7:D24">
    <cfRule type="expression" dxfId="1023" priority="47">
      <formula>NOT(ISBLANK($A7))</formula>
    </cfRule>
  </conditionalFormatting>
  <conditionalFormatting sqref="D26">
    <cfRule type="expression" dxfId="1022" priority="45">
      <formula>NOT(ISBLANK($A26))</formula>
    </cfRule>
  </conditionalFormatting>
  <conditionalFormatting sqref="D6">
    <cfRule type="expression" dxfId="1021" priority="144">
      <formula>NOT(ISBLANK($A5))</formula>
    </cfRule>
  </conditionalFormatting>
  <conditionalFormatting sqref="A25:B25">
    <cfRule type="expression" dxfId="1020" priority="41">
      <formula>NOT(ISBLANK($A25))</formula>
    </cfRule>
  </conditionalFormatting>
  <conditionalFormatting sqref="H25:XFD25">
    <cfRule type="expression" dxfId="1019" priority="40">
      <formula>NOT(ISBLANK($A25))</formula>
    </cfRule>
  </conditionalFormatting>
  <conditionalFormatting sqref="G25">
    <cfRule type="expression" dxfId="1018" priority="38">
      <formula>NOT(ISBLANK($A25))</formula>
    </cfRule>
  </conditionalFormatting>
  <conditionalFormatting sqref="D25">
    <cfRule type="expression" dxfId="1017" priority="37">
      <formula>NOT(ISBLANK($A25))</formula>
    </cfRule>
  </conditionalFormatting>
  <conditionalFormatting sqref="C23">
    <cfRule type="expression" dxfId="1016" priority="36">
      <formula>NOT(ISBLANK($A23))</formula>
    </cfRule>
  </conditionalFormatting>
  <conditionalFormatting sqref="C33">
    <cfRule type="expression" dxfId="1015" priority="34">
      <formula>NOT(ISBLANK($A33))</formula>
    </cfRule>
  </conditionalFormatting>
  <conditionalFormatting sqref="C26">
    <cfRule type="expression" dxfId="1014" priority="35">
      <formula>NOT(ISBLANK($A26))</formula>
    </cfRule>
  </conditionalFormatting>
  <conditionalFormatting sqref="C22">
    <cfRule type="expression" dxfId="1013" priority="16">
      <formula>NOT(ISBLANK($A22))</formula>
    </cfRule>
  </conditionalFormatting>
  <conditionalFormatting sqref="C31">
    <cfRule type="expression" dxfId="1012" priority="33">
      <formula>NOT(ISBLANK($A31))</formula>
    </cfRule>
  </conditionalFormatting>
  <conditionalFormatting sqref="C37">
    <cfRule type="expression" dxfId="1011" priority="32">
      <formula>NOT(ISBLANK($A37))</formula>
    </cfRule>
  </conditionalFormatting>
  <conditionalFormatting sqref="C39">
    <cfRule type="expression" dxfId="1010" priority="31">
      <formula>NOT(ISBLANK($A39))</formula>
    </cfRule>
  </conditionalFormatting>
  <conditionalFormatting sqref="C40">
    <cfRule type="expression" dxfId="1009" priority="30">
      <formula>NOT(ISBLANK($A40))</formula>
    </cfRule>
  </conditionalFormatting>
  <conditionalFormatting sqref="C43">
    <cfRule type="expression" dxfId="1008" priority="29">
      <formula>NOT(ISBLANK($A43))</formula>
    </cfRule>
  </conditionalFormatting>
  <conditionalFormatting sqref="C32">
    <cfRule type="expression" dxfId="1007" priority="28">
      <formula>NOT(ISBLANK($A32))</formula>
    </cfRule>
  </conditionalFormatting>
  <conditionalFormatting sqref="C27">
    <cfRule type="expression" dxfId="1006" priority="27">
      <formula>NOT(ISBLANK($A27))</formula>
    </cfRule>
  </conditionalFormatting>
  <conditionalFormatting sqref="C20">
    <cfRule type="expression" dxfId="1005" priority="26">
      <formula>NOT(ISBLANK($A20))</formula>
    </cfRule>
  </conditionalFormatting>
  <conditionalFormatting sqref="C18">
    <cfRule type="expression" dxfId="1004" priority="25">
      <formula>NOT(ISBLANK($A18))</formula>
    </cfRule>
  </conditionalFormatting>
  <conditionalFormatting sqref="C13">
    <cfRule type="expression" dxfId="1003" priority="24">
      <formula>NOT(ISBLANK($A13))</formula>
    </cfRule>
  </conditionalFormatting>
  <conditionalFormatting sqref="C11">
    <cfRule type="expression" dxfId="1002" priority="23">
      <formula>NOT(ISBLANK($A11))</formula>
    </cfRule>
  </conditionalFormatting>
  <conditionalFormatting sqref="C14">
    <cfRule type="expression" dxfId="1001" priority="22">
      <formula>NOT(ISBLANK($A14))</formula>
    </cfRule>
  </conditionalFormatting>
  <conditionalFormatting sqref="C15">
    <cfRule type="expression" dxfId="1000" priority="21">
      <formula>NOT(ISBLANK($A15))</formula>
    </cfRule>
  </conditionalFormatting>
  <conditionalFormatting sqref="C16">
    <cfRule type="expression" dxfId="999" priority="20">
      <formula>NOT(ISBLANK($A16))</formula>
    </cfRule>
  </conditionalFormatting>
  <conditionalFormatting sqref="C17">
    <cfRule type="expression" dxfId="998" priority="19">
      <formula>NOT(ISBLANK($A17))</formula>
    </cfRule>
  </conditionalFormatting>
  <conditionalFormatting sqref="C19">
    <cfRule type="expression" dxfId="997" priority="18">
      <formula>NOT(ISBLANK($A19))</formula>
    </cfRule>
  </conditionalFormatting>
  <conditionalFormatting sqref="C21">
    <cfRule type="expression" dxfId="996" priority="17">
      <formula>NOT(ISBLANK($A21))</formula>
    </cfRule>
  </conditionalFormatting>
  <conditionalFormatting sqref="C24">
    <cfRule type="expression" dxfId="995" priority="15">
      <formula>NOT(ISBLANK($A24))</formula>
    </cfRule>
  </conditionalFormatting>
  <conditionalFormatting sqref="C28:C29">
    <cfRule type="expression" dxfId="994" priority="14">
      <formula>NOT(ISBLANK($A28))</formula>
    </cfRule>
  </conditionalFormatting>
  <conditionalFormatting sqref="C30">
    <cfRule type="expression" dxfId="993" priority="13">
      <formula>NOT(ISBLANK($A30))</formula>
    </cfRule>
  </conditionalFormatting>
  <conditionalFormatting sqref="C38">
    <cfRule type="expression" dxfId="992" priority="11">
      <formula>NOT(ISBLANK($A38))</formula>
    </cfRule>
  </conditionalFormatting>
  <conditionalFormatting sqref="C41:C42">
    <cfRule type="expression" dxfId="991" priority="10">
      <formula>NOT(ISBLANK($A41))</formula>
    </cfRule>
  </conditionalFormatting>
  <conditionalFormatting sqref="C44:C45">
    <cfRule type="expression" dxfId="990" priority="9">
      <formula>NOT(ISBLANK($A44))</formula>
    </cfRule>
  </conditionalFormatting>
  <conditionalFormatting sqref="C12">
    <cfRule type="expression" dxfId="989" priority="8">
      <formula>NOT(ISBLANK($A37))</formula>
    </cfRule>
  </conditionalFormatting>
  <conditionalFormatting sqref="C25">
    <cfRule type="expression" dxfId="988" priority="7">
      <formula>NOT(ISBLANK($A25))</formula>
    </cfRule>
  </conditionalFormatting>
  <hyperlinks>
    <hyperlink ref="C34" r:id="rId1"/>
    <hyperlink ref="C29" r:id="rId2"/>
    <hyperlink ref="C38" r:id="rId3"/>
    <hyperlink ref="C13" r:id="rId4"/>
    <hyperlink ref="C31" r:id="rId5"/>
    <hyperlink ref="C33" r:id="rId6"/>
    <hyperlink ref="C14" r:id="rId7"/>
    <hyperlink ref="C16" r:id="rId8"/>
    <hyperlink ref="C22" r:id="rId9" display="http://dictionary.cambridge.org/dictionary/english/pond"/>
    <hyperlink ref="C8" r:id="rId10"/>
    <hyperlink ref="C17" r:id="rId11"/>
    <hyperlink ref="C35" r:id="rId12"/>
    <hyperlink ref="C23" r:id="rId13"/>
    <hyperlink ref="C11" r:id="rId14"/>
    <hyperlink ref="C39" r:id="rId15"/>
    <hyperlink ref="C26" r:id="rId16"/>
    <hyperlink ref="C7" r:id="rId17"/>
    <hyperlink ref="C21" r:id="rId18"/>
    <hyperlink ref="C6" r:id="rId19"/>
    <hyperlink ref="C30" r:id="rId20"/>
    <hyperlink ref="C15" r:id="rId21"/>
    <hyperlink ref="C9" r:id="rId22"/>
    <hyperlink ref="C25" r:id="rId23"/>
    <hyperlink ref="C28" r:id="rId24"/>
    <hyperlink ref="C32" r:id="rId25"/>
    <hyperlink ref="C27" r:id="rId26"/>
    <hyperlink ref="C41" r:id="rId27"/>
    <hyperlink ref="C12" r:id="rId28"/>
    <hyperlink ref="C37" r:id="rId29"/>
    <hyperlink ref="C4" r:id="rId30"/>
    <hyperlink ref="C5" r:id="rId31"/>
    <hyperlink ref="C40" r:id="rId32"/>
    <hyperlink ref="C10" r:id="rId33"/>
    <hyperlink ref="C19" r:id="rId34"/>
    <hyperlink ref="C18" r:id="rId35"/>
    <hyperlink ref="C24" r:id="rId36"/>
    <hyperlink ref="C20" r:id="rId37"/>
    <hyperlink ref="C36" r:id="rId38"/>
    <hyperlink ref="C42" r:id="rId39"/>
  </hyperlinks>
  <pageMargins left="0.7" right="0.7" top="0.75" bottom="0.75" header="0.3" footer="0.3"/>
  <pageSetup orientation="portrait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 1</vt:lpstr>
      <vt:lpstr>Unit 2</vt:lpstr>
      <vt:lpstr>Unit 3</vt:lpstr>
      <vt:lpstr>Unit 4</vt:lpstr>
      <vt:lpstr>Unit 5</vt:lpstr>
      <vt:lpstr>Unit 6</vt:lpstr>
      <vt:lpstr>Unit 7</vt:lpstr>
      <vt:lpstr>Unit 8</vt:lpstr>
      <vt:lpstr>Unit 9</vt:lpstr>
      <vt:lpstr>Unit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 Bill</dc:creator>
  <cp:lastModifiedBy>Mat Bill</cp:lastModifiedBy>
  <cp:lastPrinted>2015-12-22T07:51:11Z</cp:lastPrinted>
  <dcterms:created xsi:type="dcterms:W3CDTF">2015-12-19T16:04:45Z</dcterms:created>
  <dcterms:modified xsi:type="dcterms:W3CDTF">2016-05-05T09:30:20Z</dcterms:modified>
</cp:coreProperties>
</file>